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5D3A1516-7620-42AC-9F0C-DDBBEEE6822F}" xr6:coauthVersionLast="47" xr6:coauthVersionMax="47" xr10:uidLastSave="{00000000-0000-0000-0000-000000000000}"/>
  <bookViews>
    <workbookView xWindow="-108" yWindow="-108" windowWidth="23256" windowHeight="12456" xr2:uid="{C7DB68D5-F1AB-4BD1-ABEE-9EC85C849257}"/>
  </bookViews>
  <sheets>
    <sheet name="Socia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3" i="2" l="1"/>
  <c r="G182" i="2"/>
  <c r="G181" i="2"/>
  <c r="G180" i="2"/>
  <c r="G179" i="2"/>
  <c r="G178" i="2"/>
  <c r="G177" i="2"/>
  <c r="G176" i="2"/>
  <c r="G175" i="2"/>
  <c r="G174" i="2"/>
  <c r="C64" i="2" l="1"/>
  <c r="I56" i="2"/>
  <c r="C68" i="2" s="1"/>
  <c r="I43" i="2"/>
  <c r="I42" i="2" s="1"/>
  <c r="E35" i="2"/>
  <c r="F35" i="2"/>
  <c r="G35" i="2"/>
  <c r="H35" i="2"/>
  <c r="C67" i="2"/>
  <c r="C66" i="2"/>
  <c r="C65" i="2"/>
  <c r="I58" i="2" l="1"/>
  <c r="I55" i="2"/>
  <c r="I52" i="2"/>
  <c r="I49" i="2"/>
  <c r="I46" i="2"/>
  <c r="H42" i="2"/>
  <c r="G42" i="2"/>
  <c r="F42" i="2"/>
  <c r="E42" i="2"/>
  <c r="I35" i="2"/>
  <c r="C69" i="2"/>
  <c r="D67" i="2" s="1"/>
  <c r="D68" i="2" l="1"/>
  <c r="D64" i="2"/>
  <c r="D65" i="2"/>
  <c r="D66" i="2"/>
  <c r="D69" i="2" l="1"/>
</calcChain>
</file>

<file path=xl/sharedStrings.xml><?xml version="1.0" encoding="utf-8"?>
<sst xmlns="http://schemas.openxmlformats.org/spreadsheetml/2006/main" count="406" uniqueCount="205">
  <si>
    <t>Human Resource-Related Data</t>
    <phoneticPr fontId="1"/>
  </si>
  <si>
    <t>Number of employees (nonconsolidated)</t>
    <phoneticPr fontId="1"/>
  </si>
  <si>
    <t>Number of employees (consolidated)</t>
    <phoneticPr fontId="1"/>
  </si>
  <si>
    <t xml:space="preserve">Number of Employees by Region in FY2024 </t>
    <phoneticPr fontId="1"/>
  </si>
  <si>
    <t>Number of Management</t>
    <phoneticPr fontId="1"/>
  </si>
  <si>
    <t>Number of Executives</t>
    <phoneticPr fontId="1"/>
  </si>
  <si>
    <t>Employee Composition</t>
  </si>
  <si>
    <t>Number of New Graduates Hired</t>
  </si>
  <si>
    <t>Number of Mid-Career Employees</t>
  </si>
  <si>
    <t>Wage Levels</t>
    <phoneticPr fontId="1"/>
  </si>
  <si>
    <t>Working Hours and Ratio of Paid Leave Taken</t>
    <phoneticPr fontId="1"/>
  </si>
  <si>
    <t>Number of Persons Taking Childcare Leave</t>
    <phoneticPr fontId="1"/>
  </si>
  <si>
    <t>Retention Rate of Returnees from Childcare Leave</t>
    <phoneticPr fontId="1"/>
  </si>
  <si>
    <t>Number of Persons Who Utilize Major Programs to Promote Work-Life-Balance</t>
    <phoneticPr fontId="1"/>
  </si>
  <si>
    <t>Employment of People with Disabilities</t>
    <phoneticPr fontId="1"/>
  </si>
  <si>
    <t>FY2024 Training Results</t>
    <phoneticPr fontId="1"/>
  </si>
  <si>
    <t>Accident Rate (Accident Frequency)</t>
    <phoneticPr fontId="1"/>
  </si>
  <si>
    <t>Number of Out of Operations, and Lost Work Days</t>
    <phoneticPr fontId="1"/>
  </si>
  <si>
    <t>Employee Shareholding Association</t>
    <phoneticPr fontId="1"/>
  </si>
  <si>
    <t>Social Contribution Activities</t>
    <phoneticPr fontId="1"/>
  </si>
  <si>
    <t>Breakdown of Social Contribution Expenditures in FY2024</t>
    <phoneticPr fontId="1"/>
  </si>
  <si>
    <t>↑</t>
    <phoneticPr fontId="1"/>
  </si>
  <si>
    <t>Number of Employees (persons)</t>
    <phoneticPr fontId="1"/>
  </si>
  <si>
    <t>Nonconsolidated</t>
    <phoneticPr fontId="1"/>
  </si>
  <si>
    <t>FY2020</t>
  </si>
  <si>
    <t>FY2021</t>
  </si>
  <si>
    <t>FY2022</t>
  </si>
  <si>
    <t>FY2023</t>
  </si>
  <si>
    <t>FY2024</t>
  </si>
  <si>
    <t>Number of employees</t>
    <phoneticPr fontId="1"/>
  </si>
  <si>
    <t>Regular employees</t>
    <phoneticPr fontId="1"/>
  </si>
  <si>
    <t>Male</t>
    <phoneticPr fontId="1"/>
  </si>
  <si>
    <t>Female</t>
    <phoneticPr fontId="1"/>
  </si>
  <si>
    <t>Total</t>
    <phoneticPr fontId="1"/>
  </si>
  <si>
    <t>Non-regular employees</t>
    <phoneticPr fontId="1"/>
  </si>
  <si>
    <t>Of which, parttime employees</t>
    <phoneticPr fontId="1"/>
  </si>
  <si>
    <t>Grand total</t>
    <phoneticPr fontId="1"/>
  </si>
  <si>
    <t>Number of Employees (persons)</t>
  </si>
  <si>
    <t>Consolidated</t>
    <phoneticPr fontId="1"/>
  </si>
  <si>
    <t>　Percentage of non-regular employees</t>
    <phoneticPr fontId="1"/>
  </si>
  <si>
    <t>Number of employees by region</t>
    <phoneticPr fontId="1"/>
  </si>
  <si>
    <t>Japan</t>
    <phoneticPr fontId="1"/>
  </si>
  <si>
    <t>ー</t>
    <phoneticPr fontId="1"/>
  </si>
  <si>
    <t>Asia</t>
    <phoneticPr fontId="1"/>
  </si>
  <si>
    <t>North America</t>
    <phoneticPr fontId="1"/>
  </si>
  <si>
    <t>Europe</t>
    <phoneticPr fontId="1"/>
  </si>
  <si>
    <t>Australia and others</t>
    <phoneticPr fontId="1"/>
  </si>
  <si>
    <t>(As of each fiscal year-end)</t>
    <phoneticPr fontId="1"/>
  </si>
  <si>
    <t>*From FY2023, the numbers of non-regular employees (parttime employees, fixed-term employees, dispatched employees, etc.) are shown as the annual average number of employees.</t>
    <phoneticPr fontId="1"/>
  </si>
  <si>
    <t>Number of Management*</t>
    <phoneticPr fontId="1"/>
  </si>
  <si>
    <t>Persons</t>
    <phoneticPr fontId="1"/>
  </si>
  <si>
    <t>Female management ratio</t>
    <phoneticPr fontId="1"/>
  </si>
  <si>
    <t>*Figures are as of end-March. Ratio is calculated based on the number of all managerial employees
including Corporate Officers in the non-consolidated.</t>
    <phoneticPr fontId="1"/>
  </si>
  <si>
    <t>Jul. 2021</t>
    <phoneticPr fontId="1"/>
  </si>
  <si>
    <t>Jul. 2022</t>
  </si>
  <si>
    <t>Jul. 2023</t>
  </si>
  <si>
    <t>Jul. 2024</t>
  </si>
  <si>
    <t>Jul. 2025</t>
  </si>
  <si>
    <t>Female executive ratio</t>
    <phoneticPr fontId="1"/>
  </si>
  <si>
    <t>Employee Composition</t>
    <phoneticPr fontId="1"/>
  </si>
  <si>
    <t>Average age</t>
    <phoneticPr fontId="1"/>
  </si>
  <si>
    <t>Average years of service</t>
    <phoneticPr fontId="1"/>
  </si>
  <si>
    <t>Number of employees who have left the company</t>
    <phoneticPr fontId="1"/>
  </si>
  <si>
    <t>Retirement</t>
    <phoneticPr fontId="1"/>
  </si>
  <si>
    <t>Voluntary retirement</t>
    <phoneticPr fontId="1"/>
  </si>
  <si>
    <t>(Percentage of voluntary retirement*)</t>
    <phoneticPr fontId="1"/>
  </si>
  <si>
    <t>（2.2％）</t>
  </si>
  <si>
    <t>（3.0％）</t>
  </si>
  <si>
    <t>（2.9％）</t>
  </si>
  <si>
    <t>（2.6％）</t>
  </si>
  <si>
    <t>（2.3％）</t>
  </si>
  <si>
    <t>Involuntary retirement</t>
    <phoneticPr fontId="1"/>
  </si>
  <si>
    <t>Work transfer, other</t>
    <phoneticPr fontId="1"/>
  </si>
  <si>
    <t>*Ratio of voluntary retirement in a year among those enrolled at the end of the fiscal year</t>
    <phoneticPr fontId="1"/>
  </si>
  <si>
    <t>Number of New Graduates Hired</t>
    <phoneticPr fontId="1"/>
  </si>
  <si>
    <t>FY2024</t>
    <phoneticPr fontId="1"/>
  </si>
  <si>
    <t>University graduate/Master’s degree or above</t>
    <phoneticPr fontId="1"/>
  </si>
  <si>
    <t>Junior college/vocational school graduates</t>
    <phoneticPr fontId="1"/>
  </si>
  <si>
    <t>High school graduates/other</t>
    <phoneticPr fontId="1"/>
  </si>
  <si>
    <t>Female</t>
  </si>
  <si>
    <t>Number of Mid-Career Employees</t>
    <phoneticPr fontId="1"/>
  </si>
  <si>
    <t>Administrative and engineering staff</t>
    <phoneticPr fontId="1"/>
  </si>
  <si>
    <t>Manufacturing workers</t>
    <phoneticPr fontId="1"/>
  </si>
  <si>
    <t>Monthly compensation</t>
    <phoneticPr fontId="1"/>
  </si>
  <si>
    <t>Comparison with local minimum wage*</t>
    <phoneticPr fontId="1"/>
  </si>
  <si>
    <t>Starting salary</t>
    <phoneticPr fontId="1"/>
  </si>
  <si>
    <t>High school graduate Administrative and Engineering staff</t>
    <phoneticPr fontId="1"/>
  </si>
  <si>
    <t>High school graduate Manufacturing Worker</t>
    <phoneticPr fontId="1"/>
  </si>
  <si>
    <t>Technical college graduate</t>
    <phoneticPr fontId="1"/>
  </si>
  <si>
    <t>Junior college graduate</t>
    <phoneticPr fontId="1"/>
  </si>
  <si>
    <t>University graduate</t>
    <phoneticPr fontId="1"/>
  </si>
  <si>
    <t>Master’s degree</t>
    <phoneticPr fontId="1"/>
  </si>
  <si>
    <t>Doctor of Philosophy</t>
    <phoneticPr fontId="1"/>
  </si>
  <si>
    <t>Ratio of Performance-Linked Compensation</t>
    <phoneticPr fontId="1"/>
  </si>
  <si>
    <t>General Manager</t>
    <phoneticPr fontId="1"/>
  </si>
  <si>
    <t>Maximum of 42％ of annual basic salary</t>
    <phoneticPr fontId="1"/>
  </si>
  <si>
    <t>General Manager (responsible for specific duties)</t>
    <phoneticPr fontId="1"/>
  </si>
  <si>
    <t>Maximum of 32％ of annual basic salary</t>
    <phoneticPr fontId="1"/>
  </si>
  <si>
    <t>Manager</t>
    <phoneticPr fontId="1"/>
  </si>
  <si>
    <t>Maximum of 22％ of annual basic salary</t>
    <phoneticPr fontId="1"/>
  </si>
  <si>
    <t>*</t>
    <phoneticPr fontId="1"/>
  </si>
  <si>
    <t>Minimum wages are calculated based on the minimum wage in Aichi Prefecture (¥1,077/hour) for high school graduates and the minimum wage in Tokyo (¥1,163/hour) for non-high school graduates 
as of April 2025, assuming eight-hour work days and 20.3 days per month.</t>
    <phoneticPr fontId="1"/>
  </si>
  <si>
    <t>Salary levels are based on job classification, so there is no disparity in salary based on race, nation.</t>
    <phoneticPr fontId="1"/>
  </si>
  <si>
    <t>Average salary of all employees</t>
    <phoneticPr fontId="1"/>
  </si>
  <si>
    <t>(annual)</t>
    <phoneticPr fontId="1"/>
  </si>
  <si>
    <t>Percentage of women’s salaries to men’s salaries</t>
    <phoneticPr fontId="1"/>
  </si>
  <si>
    <t>Working Hours and Ratio of Paid Leave Taken (annual)</t>
    <phoneticPr fontId="1"/>
  </si>
  <si>
    <t>Total working hours</t>
    <phoneticPr fontId="1"/>
  </si>
  <si>
    <t>1,880.8hours</t>
  </si>
  <si>
    <t>1,960.3hours</t>
  </si>
  <si>
    <t>1,946.7hours</t>
  </si>
  <si>
    <t>1,947.6hours</t>
  </si>
  <si>
    <t>per person per year</t>
  </si>
  <si>
    <t>Overtime worked per</t>
  </si>
  <si>
    <t>221.4hours</t>
  </si>
  <si>
    <t>248.7hours</t>
  </si>
  <si>
    <t>298.9hours</t>
  </si>
  <si>
    <t>297.5hours</t>
  </si>
  <si>
    <t>Ratio of annual paid leave taken*</t>
    <phoneticPr fontId="1"/>
  </si>
  <si>
    <t>Days of annual paid leave taken during the year (days carried forward from the previous year + days granted for the current year)</t>
    <phoneticPr fontId="1"/>
  </si>
  <si>
    <t>×100</t>
    <phoneticPr fontId="1"/>
  </si>
  <si>
    <t>Days of annual paid leave granted for the current year</t>
    <phoneticPr fontId="1"/>
  </si>
  <si>
    <t>Number of persons taking childcare leave</t>
    <phoneticPr fontId="1"/>
  </si>
  <si>
    <t>Retention rate of returnees*</t>
    <phoneticPr fontId="1"/>
  </si>
  <si>
    <t>Total number of employees still employed 12 months after returning to work from childcare leave</t>
    <phoneticPr fontId="1"/>
  </si>
  <si>
    <t>Total number of employees whose childcare leave ended during the previous reporting period</t>
    <phoneticPr fontId="1"/>
  </si>
  <si>
    <t>Number of Persons Who Utilize Major Programs to Promote Work-Life-Balance*1</t>
    <phoneticPr fontId="1"/>
  </si>
  <si>
    <t>FY2024 Results</t>
    <phoneticPr fontId="1"/>
  </si>
  <si>
    <t>Childcare</t>
    <phoneticPr fontId="1"/>
  </si>
  <si>
    <t>Pregnancy leave</t>
    <phoneticPr fontId="1"/>
  </si>
  <si>
    <t>Maternity leave</t>
    <phoneticPr fontId="1"/>
  </si>
  <si>
    <t>Spousal maternity leave</t>
    <phoneticPr fontId="1"/>
  </si>
  <si>
    <t>Childcare leave</t>
    <phoneticPr fontId="1"/>
  </si>
  <si>
    <t>Childcare leave at birth</t>
    <phoneticPr fontId="1"/>
  </si>
  <si>
    <t>Child nursing leave</t>
    <phoneticPr fontId="1"/>
  </si>
  <si>
    <t>Reduced working hours for childcare</t>
    <phoneticPr fontId="1"/>
  </si>
  <si>
    <t>Nursing care</t>
    <phoneticPr fontId="1"/>
  </si>
  <si>
    <t>Nursing care leave</t>
    <phoneticPr fontId="1"/>
  </si>
  <si>
    <t>Short-term nursing care leave</t>
    <phoneticPr fontId="1"/>
  </si>
  <si>
    <t>Reduced working hours for nursing care</t>
    <phoneticPr fontId="1"/>
  </si>
  <si>
    <t>Miscellaneous</t>
    <phoneticPr fontId="1"/>
  </si>
  <si>
    <t>Life plan leave</t>
    <phoneticPr fontId="1"/>
  </si>
  <si>
    <t>Accumulation of unused paid leave</t>
    <phoneticPr fontId="1"/>
  </si>
  <si>
    <t>Flextime system</t>
    <phoneticPr fontId="1"/>
  </si>
  <si>
    <t>(including managerial employees)*2</t>
    <phoneticPr fontId="1"/>
  </si>
  <si>
    <t>Reemployment system</t>
    <phoneticPr fontId="1"/>
  </si>
  <si>
    <t>15
(0)</t>
    <phoneticPr fontId="1"/>
  </si>
  <si>
    <t>9
(0)</t>
    <phoneticPr fontId="1"/>
  </si>
  <si>
    <t>24
(0)</t>
    <phoneticPr fontId="1"/>
  </si>
  <si>
    <t>Number of employees registered as candidates for re-hiring under the reemployment system</t>
    <phoneticPr fontId="1"/>
  </si>
  <si>
    <t>(Returnees in FY2024)</t>
    <phoneticPr fontId="1"/>
  </si>
  <si>
    <t>Accompanying leave</t>
    <phoneticPr fontId="1"/>
  </si>
  <si>
    <t>1
(0)</t>
    <phoneticPr fontId="1"/>
  </si>
  <si>
    <t>17
(5)</t>
    <phoneticPr fontId="1"/>
  </si>
  <si>
    <t>18
(5)</t>
    <phoneticPr fontId="1"/>
  </si>
  <si>
    <t>*2 With regard to the flextime system, the number of employees eligible to use the system (as of April 1, 2024)</t>
    <phoneticPr fontId="1"/>
  </si>
  <si>
    <t>Nonconsolidated＋Special-purpose Subsidiaries "MITSUBISHI MOTORS WING"</t>
    <phoneticPr fontId="1"/>
  </si>
  <si>
    <t>Number of disabled persons hired (as of April)</t>
    <phoneticPr fontId="1"/>
  </si>
  <si>
    <t>Employment rate</t>
    <phoneticPr fontId="1"/>
  </si>
  <si>
    <t>The number of persons hired and the employment rate are calculated in accordance with the “Act to Facilitate the Employment of Persons with Disabilities,” with the employment of one person with a severe physical or intellectual disability being counted as two persons.</t>
    <phoneticPr fontId="1"/>
  </si>
  <si>
    <t>In principle, employment of a one with reduced working hour worker is calculated as 0.5 persons. How_x0002_ever, one part-time worker with a severe physical or intellectual disability is counted as one person.</t>
    <phoneticPr fontId="1"/>
  </si>
  <si>
    <t>FY2024 Training Results*1</t>
    <phoneticPr fontId="1"/>
  </si>
  <si>
    <t>Number of employees who took courses during the year (total)</t>
    <phoneticPr fontId="1"/>
  </si>
  <si>
    <t>Total number of hours attended</t>
    <phoneticPr fontId="1"/>
  </si>
  <si>
    <t>Total training expenses</t>
    <phoneticPr fontId="1"/>
  </si>
  <si>
    <t>Number of course hours/days attended per employee*2</t>
    <phoneticPr fontId="1"/>
  </si>
  <si>
    <t>Training expenses per employee*3</t>
    <phoneticPr fontId="1"/>
  </si>
  <si>
    <t>*1</t>
    <phoneticPr fontId="1"/>
  </si>
  <si>
    <t>Training programs led by the Human Resources Department and some department-specific training programs (Partly)</t>
    <phoneticPr fontId="1"/>
  </si>
  <si>
    <t>*2</t>
    <phoneticPr fontId="1"/>
  </si>
  <si>
    <t>*3</t>
    <phoneticPr fontId="1"/>
  </si>
  <si>
    <t>Nonconsolidated</t>
  </si>
  <si>
    <t>Overall accident rate*1</t>
    <phoneticPr fontId="1"/>
  </si>
  <si>
    <t>Accident rate with loss of workdays*2</t>
    <phoneticPr fontId="1"/>
  </si>
  <si>
    <t>Number of accidents with or without loss of workdays per 1 million working hours</t>
    <phoneticPr fontId="1"/>
  </si>
  <si>
    <t>Number of accidents with loss of workdays per 1 million working hours</t>
    <phoneticPr fontId="1"/>
  </si>
  <si>
    <t>Number of out of operations</t>
    <phoneticPr fontId="1"/>
  </si>
  <si>
    <t>Total number of out of operation days</t>
    <phoneticPr fontId="1"/>
  </si>
  <si>
    <t>As of March 2025</t>
    <phoneticPr fontId="1"/>
  </si>
  <si>
    <t>Number of members of the employee shareholding association</t>
    <phoneticPr fontId="1"/>
  </si>
  <si>
    <t>Membership rate</t>
    <phoneticPr fontId="1"/>
  </si>
  <si>
    <t>Shares owned</t>
    <phoneticPr fontId="1"/>
  </si>
  <si>
    <t>Number of Agreements for Cooperation During Disasters Between Local Governments</t>
    <phoneticPr fontId="1"/>
  </si>
  <si>
    <t>Total of 255</t>
    <phoneticPr fontId="1"/>
  </si>
  <si>
    <t>Total of 261</t>
    <phoneticPr fontId="1"/>
  </si>
  <si>
    <t>Participants in social contribution activities</t>
    <phoneticPr fontId="1"/>
  </si>
  <si>
    <t>Cumulative total of 61,475</t>
    <phoneticPr fontId="1"/>
  </si>
  <si>
    <t>Cumulative total of 54,035</t>
    <phoneticPr fontId="1"/>
  </si>
  <si>
    <t>Hours spent on social contribution activities (Activities during working hours)</t>
    <phoneticPr fontId="1"/>
  </si>
  <si>
    <t>50,178hours</t>
    <phoneticPr fontId="1"/>
  </si>
  <si>
    <t>48,515hours</t>
    <phoneticPr fontId="1"/>
  </si>
  <si>
    <t>Breakdown of Social Contribution Expenditures in FY2024*</t>
    <phoneticPr fontId="1"/>
  </si>
  <si>
    <t>(¥ million)</t>
    <phoneticPr fontId="1"/>
  </si>
  <si>
    <t>Amount</t>
    <phoneticPr fontId="1"/>
  </si>
  <si>
    <t>Society</t>
    <phoneticPr fontId="1"/>
  </si>
  <si>
    <t>Traffic safety</t>
    <phoneticPr fontId="1"/>
  </si>
  <si>
    <t>Environment</t>
    <phoneticPr fontId="1"/>
  </si>
  <si>
    <t>People</t>
    <phoneticPr fontId="1"/>
  </si>
  <si>
    <t>Support for disaster-stricken areas, support measures to address COVID-19</t>
    <phoneticPr fontId="1"/>
  </si>
  <si>
    <t>Total expenditure</t>
    <phoneticPr fontId="1"/>
  </si>
  <si>
    <t>Social contribution expenditures including donations as well as in-kind benefits and free use of company facilities converted into monetary equivalents.</t>
    <phoneticPr fontId="1"/>
  </si>
  <si>
    <t>*1 Utilization records of non-consolidated employees, excluding non-regular staff</t>
    <phoneticPr fontId="1"/>
  </si>
  <si>
    <t>Total number of hours attended/Number of regular employees (non-consolidated)(annual average)</t>
    <phoneticPr fontId="1"/>
  </si>
  <si>
    <t>Total training expenses/ Number of regular employees (non-consolidated)(annual average)</t>
    <phoneticPr fontId="1"/>
  </si>
  <si>
    <t xml:space="preserve"> 24.6hours/3.08days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</si>
</sst>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0_ "/>
    <numFmt numFmtId="178" formatCode="0_);[Red]\(0\)"/>
    <numFmt numFmtId="179" formatCode="yyyy/m/d;@"/>
    <numFmt numFmtId="180" formatCode="#,###,##0&quot;人&quot;"/>
    <numFmt numFmtId="181" formatCode="#,###,##0&quot;円&quot;"/>
    <numFmt numFmtId="183" formatCode="&quot;最&quot;&quot;大&quot;&quot;で&quot;&quot;年&quot;&quot;俸&quot;&quot;の&quot;&quot;##&quot;\%"/>
    <numFmt numFmtId="185" formatCode="#,###,##0"/>
    <numFmt numFmtId="186" formatCode="###.#"/>
    <numFmt numFmtId="187" formatCode="###.0"/>
    <numFmt numFmtId="188" formatCode="&quot;¥&quot;#,###,##0"/>
    <numFmt numFmtId="189" formatCode="###.#&quot;hours&quot;"/>
    <numFmt numFmtId="190" formatCode="#,###,##0.0"/>
    <numFmt numFmtId="194" formatCode="###.##&quot;hours&quot;"/>
    <numFmt numFmtId="196" formatCode="&quot;¥&quot;#,##0;[Red]\-#,##0"/>
  </numFmts>
  <fonts count="2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u/>
      <sz val="11"/>
      <color theme="1"/>
      <name val="游ゴシック"/>
      <family val="2"/>
      <charset val="128"/>
      <scheme val="minor"/>
    </font>
    <font>
      <b/>
      <sz val="11"/>
      <color theme="1"/>
      <name val="游ゴシック"/>
      <family val="2"/>
      <charset val="128"/>
      <scheme val="minor"/>
    </font>
    <font>
      <b/>
      <sz val="9"/>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rgb="FFFF0000"/>
      <name val="游ゴシック"/>
      <family val="2"/>
      <charset val="128"/>
      <scheme val="minor"/>
    </font>
    <font>
      <sz val="11"/>
      <color rgb="FF000000"/>
      <name val="游ゴシック"/>
      <family val="3"/>
      <charset val="128"/>
      <scheme val="minor"/>
    </font>
    <font>
      <sz val="11"/>
      <color rgb="FFB756D2"/>
      <name val="Meiryo UI"/>
      <family val="3"/>
    </font>
    <font>
      <b/>
      <sz val="11"/>
      <color rgb="FF000000"/>
      <name val="游ゴシック"/>
      <family val="3"/>
      <charset val="128"/>
      <scheme val="minor"/>
    </font>
    <font>
      <sz val="11"/>
      <name val="游ゴシック"/>
      <family val="3"/>
      <charset val="128"/>
    </font>
    <font>
      <sz val="11"/>
      <color rgb="FF000000"/>
      <name val="游ゴシック"/>
      <family val="2"/>
      <charset val="128"/>
      <scheme val="minor"/>
    </font>
    <font>
      <sz val="11"/>
      <color theme="1"/>
      <name val="游ゴシック"/>
      <family val="2"/>
      <charset val="128"/>
      <scheme val="minor"/>
    </font>
    <font>
      <b/>
      <sz val="11"/>
      <name val="游ゴシック"/>
      <family val="3"/>
      <charset val="128"/>
      <scheme val="minor"/>
    </font>
    <font>
      <b/>
      <sz val="11"/>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225">
    <xf numFmtId="0" fontId="0" fillId="0" borderId="0" xfId="0">
      <alignment vertical="center"/>
    </xf>
    <xf numFmtId="0" fontId="0" fillId="0" borderId="1" xfId="0" applyBorder="1">
      <alignment vertical="center"/>
    </xf>
    <xf numFmtId="3" fontId="0" fillId="0" borderId="1" xfId="0" applyNumberFormat="1" applyBorder="1">
      <alignment vertical="center"/>
    </xf>
    <xf numFmtId="0" fontId="0" fillId="0" borderId="1" xfId="0" applyBorder="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right" vertical="center"/>
    </xf>
    <xf numFmtId="0" fontId="3" fillId="2" borderId="1" xfId="0" applyFont="1" applyFill="1" applyBorder="1" applyAlignment="1">
      <alignment horizontal="center" vertical="center"/>
    </xf>
    <xf numFmtId="0" fontId="0" fillId="0" borderId="7" xfId="0" applyBorder="1" applyAlignment="1">
      <alignment horizontal="right" vertical="center"/>
    </xf>
    <xf numFmtId="0" fontId="6" fillId="0" borderId="0" xfId="1" applyAlignment="1">
      <alignment horizontal="center" vertical="center"/>
    </xf>
    <xf numFmtId="176" fontId="0" fillId="0" borderId="1" xfId="0" applyNumberFormat="1" applyBorder="1">
      <alignment vertical="center"/>
    </xf>
    <xf numFmtId="0" fontId="0" fillId="0" borderId="7" xfId="0" applyBorder="1">
      <alignment vertical="center"/>
    </xf>
    <xf numFmtId="176" fontId="0" fillId="0" borderId="0" xfId="0" applyNumberFormat="1">
      <alignment vertical="center"/>
    </xf>
    <xf numFmtId="0" fontId="0" fillId="0" borderId="5"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2" borderId="4" xfId="0" applyFill="1" applyBorder="1">
      <alignment vertical="center"/>
    </xf>
    <xf numFmtId="0" fontId="0" fillId="2" borderId="9" xfId="0" applyFill="1" applyBorder="1">
      <alignment vertical="center"/>
    </xf>
    <xf numFmtId="0" fontId="0" fillId="2" borderId="5" xfId="0" applyFill="1" applyBorder="1">
      <alignment vertical="center"/>
    </xf>
    <xf numFmtId="0" fontId="0" fillId="0" borderId="15" xfId="0" applyBorder="1">
      <alignment vertical="center"/>
    </xf>
    <xf numFmtId="0" fontId="0" fillId="0" borderId="8" xfId="0" applyBorder="1">
      <alignment vertical="center"/>
    </xf>
    <xf numFmtId="176" fontId="0" fillId="0" borderId="1" xfId="0" applyNumberFormat="1" applyBorder="1" applyAlignment="1">
      <alignment horizontal="right" vertical="center"/>
    </xf>
    <xf numFmtId="0" fontId="7" fillId="0" borderId="0" xfId="0" applyFont="1">
      <alignment vertical="center"/>
    </xf>
    <xf numFmtId="10" fontId="0" fillId="0" borderId="1" xfId="0" applyNumberFormat="1" applyBorder="1">
      <alignment vertical="center"/>
    </xf>
    <xf numFmtId="177" fontId="0" fillId="0" borderId="1" xfId="0" applyNumberFormat="1" applyBorder="1">
      <alignment vertical="center"/>
    </xf>
    <xf numFmtId="178" fontId="0" fillId="0" borderId="1" xfId="0" applyNumberFormat="1" applyBorder="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12"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2" borderId="1" xfId="0" applyFont="1" applyFill="1" applyBorder="1" applyAlignment="1">
      <alignment horizontal="center" vertical="center"/>
    </xf>
    <xf numFmtId="0" fontId="8" fillId="0" borderId="9" xfId="0" applyFont="1" applyBorder="1">
      <alignment vertical="center"/>
    </xf>
    <xf numFmtId="0" fontId="8" fillId="0" borderId="14" xfId="0" applyFont="1" applyBorder="1">
      <alignment vertical="center"/>
    </xf>
    <xf numFmtId="0" fontId="8" fillId="0" borderId="13" xfId="0" applyFont="1" applyBorder="1">
      <alignment vertical="center"/>
    </xf>
    <xf numFmtId="0" fontId="8" fillId="2" borderId="5" xfId="0" applyFont="1" applyFill="1" applyBorder="1">
      <alignment vertical="center"/>
    </xf>
    <xf numFmtId="0" fontId="0" fillId="0" borderId="16" xfId="0" applyBorder="1">
      <alignment vertical="center"/>
    </xf>
    <xf numFmtId="0" fontId="0" fillId="2" borderId="17" xfId="0" applyFill="1" applyBorder="1">
      <alignment vertical="center"/>
    </xf>
    <xf numFmtId="0" fontId="0" fillId="0" borderId="18" xfId="0" applyBorder="1">
      <alignment vertical="center"/>
    </xf>
    <xf numFmtId="178" fontId="0" fillId="0" borderId="1" xfId="0" applyNumberFormat="1" applyBorder="1" applyAlignment="1">
      <alignment horizontal="right" vertical="center"/>
    </xf>
    <xf numFmtId="49" fontId="0" fillId="0" borderId="1" xfId="0" applyNumberFormat="1" applyBorder="1" applyAlignment="1">
      <alignment horizontal="right" vertical="center"/>
    </xf>
    <xf numFmtId="0" fontId="13" fillId="0" borderId="12" xfId="0" applyFont="1" applyBorder="1">
      <alignment vertical="center"/>
    </xf>
    <xf numFmtId="0" fontId="13" fillId="0" borderId="7" xfId="0" applyFont="1" applyBorder="1">
      <alignment vertical="center"/>
    </xf>
    <xf numFmtId="0" fontId="13" fillId="0" borderId="13" xfId="0" applyFont="1" applyBorder="1">
      <alignment vertical="center"/>
    </xf>
    <xf numFmtId="0" fontId="13" fillId="0" borderId="0" xfId="0" applyFont="1">
      <alignment vertical="center"/>
    </xf>
    <xf numFmtId="3" fontId="0" fillId="0" borderId="0" xfId="0" applyNumberFormat="1">
      <alignment vertical="center"/>
    </xf>
    <xf numFmtId="0" fontId="8" fillId="0" borderId="19" xfId="0" applyFont="1" applyBorder="1">
      <alignment vertical="center"/>
    </xf>
    <xf numFmtId="180" fontId="0" fillId="0" borderId="1" xfId="0" applyNumberFormat="1" applyBorder="1" applyAlignment="1">
      <alignment horizontal="right" vertical="center"/>
    </xf>
    <xf numFmtId="181" fontId="13" fillId="0" borderId="0" xfId="0" applyNumberFormat="1" applyFont="1" applyAlignment="1">
      <alignment horizontal="right" vertical="center"/>
    </xf>
    <xf numFmtId="0" fontId="11" fillId="0" borderId="0" xfId="0" applyFont="1">
      <alignment vertical="center"/>
    </xf>
    <xf numFmtId="0" fontId="15" fillId="0" borderId="0" xfId="0" applyFont="1">
      <alignment vertical="center"/>
    </xf>
    <xf numFmtId="176" fontId="2" fillId="0" borderId="1" xfId="0" applyNumberFormat="1" applyFont="1" applyBorder="1" applyAlignment="1">
      <alignment horizontal="right" vertical="center"/>
    </xf>
    <xf numFmtId="0" fontId="4" fillId="3" borderId="1" xfId="0" applyFont="1" applyFill="1" applyBorder="1">
      <alignment vertical="center"/>
    </xf>
    <xf numFmtId="0" fontId="10" fillId="0" borderId="0" xfId="0" applyFont="1">
      <alignment vertical="center"/>
    </xf>
    <xf numFmtId="0" fontId="17" fillId="0" borderId="0" xfId="0" applyFont="1">
      <alignment vertical="center"/>
    </xf>
    <xf numFmtId="3" fontId="10" fillId="0" borderId="0" xfId="0" applyNumberFormat="1" applyFont="1">
      <alignment vertical="center"/>
    </xf>
    <xf numFmtId="0" fontId="3" fillId="0" borderId="4" xfId="0" applyFont="1" applyBorder="1">
      <alignment vertical="center"/>
    </xf>
    <xf numFmtId="0" fontId="13" fillId="0" borderId="1" xfId="0" applyFont="1" applyBorder="1" applyAlignment="1">
      <alignment horizontal="right" vertical="center"/>
    </xf>
    <xf numFmtId="0" fontId="22" fillId="2" borderId="1" xfId="0" applyFont="1" applyFill="1" applyBorder="1" applyAlignment="1">
      <alignment horizontal="center" vertical="center"/>
    </xf>
    <xf numFmtId="3" fontId="13" fillId="0" borderId="1" xfId="0" applyNumberFormat="1" applyFont="1" applyBorder="1">
      <alignment vertical="center"/>
    </xf>
    <xf numFmtId="176" fontId="14" fillId="0" borderId="1" xfId="0" applyNumberFormat="1" applyFont="1" applyBorder="1" applyAlignment="1">
      <alignment horizontal="right" vertical="center"/>
    </xf>
    <xf numFmtId="0" fontId="22" fillId="0" borderId="0" xfId="0" applyFont="1">
      <alignment vertical="center"/>
    </xf>
    <xf numFmtId="176" fontId="13" fillId="0" borderId="1" xfId="0" applyNumberFormat="1" applyFont="1" applyBorder="1" applyAlignment="1">
      <alignment horizontal="right" vertical="center"/>
    </xf>
    <xf numFmtId="180" fontId="12" fillId="0" borderId="1" xfId="0" applyNumberFormat="1" applyFont="1" applyBorder="1" applyAlignment="1">
      <alignment horizontal="right" vertical="center"/>
    </xf>
    <xf numFmtId="176" fontId="13" fillId="0" borderId="1" xfId="0" applyNumberFormat="1" applyFont="1" applyBorder="1">
      <alignment vertical="center"/>
    </xf>
    <xf numFmtId="0" fontId="13" fillId="0" borderId="0" xfId="0" applyFont="1" applyAlignment="1">
      <alignment horizontal="right" vertical="center"/>
    </xf>
    <xf numFmtId="10" fontId="13" fillId="0" borderId="1" xfId="0" applyNumberFormat="1" applyFont="1" applyBorder="1" applyAlignment="1">
      <alignment horizontal="right" vertical="center"/>
    </xf>
    <xf numFmtId="0" fontId="18" fillId="0" borderId="0" xfId="0" applyFont="1">
      <alignment vertical="center"/>
    </xf>
    <xf numFmtId="0" fontId="3" fillId="0" borderId="12" xfId="0" applyFont="1" applyBorder="1">
      <alignment vertical="center"/>
    </xf>
    <xf numFmtId="0" fontId="3" fillId="0" borderId="10" xfId="0" applyFont="1" applyBorder="1">
      <alignment vertical="center"/>
    </xf>
    <xf numFmtId="177" fontId="13" fillId="0" borderId="1" xfId="0" applyNumberFormat="1" applyFont="1" applyBorder="1">
      <alignment vertical="center"/>
    </xf>
    <xf numFmtId="38" fontId="12" fillId="0" borderId="1" xfId="2" applyFont="1" applyFill="1" applyBorder="1">
      <alignment vertical="center"/>
    </xf>
    <xf numFmtId="38" fontId="12" fillId="0" borderId="19" xfId="2" applyFont="1" applyFill="1" applyBorder="1">
      <alignment vertical="center"/>
    </xf>
    <xf numFmtId="38" fontId="12" fillId="0" borderId="20" xfId="2" applyFont="1" applyFill="1" applyBorder="1">
      <alignment vertical="center"/>
    </xf>
    <xf numFmtId="0" fontId="6" fillId="0" borderId="1" xfId="1" applyBorder="1">
      <alignment vertical="center"/>
    </xf>
    <xf numFmtId="0" fontId="6" fillId="0" borderId="1" xfId="1" applyFill="1" applyBorder="1">
      <alignment vertical="center"/>
    </xf>
    <xf numFmtId="0" fontId="6" fillId="0" borderId="1" xfId="1" applyBorder="1" applyAlignment="1">
      <alignment vertical="center"/>
    </xf>
    <xf numFmtId="0" fontId="6" fillId="0" borderId="1" xfId="1" applyBorder="1" applyAlignment="1">
      <alignment vertical="center" wrapText="1"/>
    </xf>
    <xf numFmtId="0" fontId="8" fillId="0" borderId="2" xfId="0" applyFont="1" applyBorder="1" applyAlignment="1">
      <alignment vertical="center" wrapText="1"/>
    </xf>
    <xf numFmtId="0" fontId="2" fillId="0" borderId="3" xfId="0" applyFont="1" applyBorder="1" applyAlignment="1">
      <alignment horizontal="right" vertical="center" wrapText="1"/>
    </xf>
    <xf numFmtId="0" fontId="0" fillId="0" borderId="0" xfId="0" applyAlignment="1">
      <alignment vertical="center" wrapText="1"/>
    </xf>
    <xf numFmtId="0" fontId="13" fillId="2" borderId="5" xfId="0" applyFont="1" applyFill="1" applyBorder="1" applyAlignment="1">
      <alignment vertical="center" wrapText="1"/>
    </xf>
    <xf numFmtId="0" fontId="13" fillId="0" borderId="1" xfId="0" applyFont="1" applyBorder="1" applyAlignment="1">
      <alignment vertical="center" wrapText="1"/>
    </xf>
    <xf numFmtId="0" fontId="0" fillId="2" borderId="5" xfId="0" applyFill="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right" vertical="center" wrapText="1"/>
    </xf>
    <xf numFmtId="9" fontId="13" fillId="0" borderId="1" xfId="0" applyNumberFormat="1" applyFont="1" applyBorder="1" applyAlignment="1">
      <alignment vertical="center" wrapText="1"/>
    </xf>
    <xf numFmtId="9" fontId="13" fillId="0" borderId="3" xfId="0" applyNumberFormat="1" applyFont="1" applyBorder="1" applyAlignment="1">
      <alignment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right" vertical="center" wrapText="1"/>
    </xf>
    <xf numFmtId="176" fontId="0" fillId="0" borderId="1" xfId="0" applyNumberFormat="1" applyBorder="1" applyAlignment="1">
      <alignment horizontal="right" vertical="center" wrapText="1"/>
    </xf>
    <xf numFmtId="179" fontId="8" fillId="2" borderId="1" xfId="0" applyNumberFormat="1" applyFont="1" applyFill="1" applyBorder="1" applyAlignment="1">
      <alignment horizontal="center" vertical="center" wrapText="1"/>
    </xf>
    <xf numFmtId="176" fontId="0" fillId="0" borderId="1" xfId="0" applyNumberFormat="1" applyBorder="1" applyAlignment="1">
      <alignment vertical="center" wrapText="1"/>
    </xf>
    <xf numFmtId="176" fontId="0" fillId="0" borderId="0" xfId="0" applyNumberFormat="1" applyAlignment="1">
      <alignment vertical="center" wrapText="1"/>
    </xf>
    <xf numFmtId="49" fontId="0" fillId="0" borderId="1" xfId="0" applyNumberFormat="1" applyBorder="1" applyAlignment="1">
      <alignment horizontal="right" vertical="center" wrapText="1"/>
    </xf>
    <xf numFmtId="0" fontId="0" fillId="2" borderId="9" xfId="0" applyFill="1" applyBorder="1" applyAlignment="1">
      <alignmen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13" fillId="0" borderId="4" xfId="0" applyFont="1" applyBorder="1" applyAlignment="1">
      <alignment vertical="center" wrapText="1"/>
    </xf>
    <xf numFmtId="0" fontId="0" fillId="0" borderId="9" xfId="0" applyBorder="1" applyAlignment="1">
      <alignment vertical="center" wrapText="1"/>
    </xf>
    <xf numFmtId="0" fontId="12" fillId="0" borderId="0" xfId="0" applyFont="1" applyAlignment="1">
      <alignment vertical="center" wrapText="1"/>
    </xf>
    <xf numFmtId="10" fontId="0" fillId="0" borderId="1" xfId="0" applyNumberFormat="1" applyBorder="1" applyAlignment="1">
      <alignment vertical="center" wrapText="1"/>
    </xf>
    <xf numFmtId="177" fontId="0" fillId="0" borderId="1" xfId="0" applyNumberFormat="1" applyBorder="1" applyAlignment="1">
      <alignment vertical="center" wrapText="1"/>
    </xf>
    <xf numFmtId="178" fontId="0" fillId="0" borderId="1" xfId="0" applyNumberFormat="1" applyBorder="1" applyAlignment="1">
      <alignment vertical="center" wrapText="1"/>
    </xf>
    <xf numFmtId="3" fontId="0" fillId="0" borderId="1" xfId="0" applyNumberFormat="1" applyBorder="1" applyAlignment="1">
      <alignment horizontal="right" vertical="center"/>
    </xf>
    <xf numFmtId="185" fontId="13" fillId="0" borderId="1" xfId="0" applyNumberFormat="1" applyFont="1" applyBorder="1" applyAlignment="1">
      <alignment horizontal="right" vertical="center"/>
    </xf>
    <xf numFmtId="185" fontId="13" fillId="0" borderId="19" xfId="0" applyNumberFormat="1" applyFont="1" applyBorder="1" applyAlignment="1">
      <alignment horizontal="right" vertical="center"/>
    </xf>
    <xf numFmtId="185" fontId="13" fillId="0" borderId="3" xfId="0" applyNumberFormat="1" applyFont="1" applyBorder="1" applyAlignment="1">
      <alignment horizontal="right" vertical="center"/>
    </xf>
    <xf numFmtId="3" fontId="0" fillId="0" borderId="1" xfId="0" applyNumberFormat="1" applyBorder="1" applyAlignment="1">
      <alignment horizontal="right" vertical="center" wrapText="1"/>
    </xf>
    <xf numFmtId="0" fontId="8" fillId="0" borderId="1" xfId="0" applyFont="1" applyBorder="1" applyAlignment="1">
      <alignment vertical="center" wrapText="1"/>
    </xf>
    <xf numFmtId="186" fontId="0" fillId="0" borderId="1" xfId="0" applyNumberFormat="1" applyBorder="1" applyAlignment="1">
      <alignment horizontal="right" vertical="center"/>
    </xf>
    <xf numFmtId="187" fontId="0" fillId="0" borderId="1" xfId="0" applyNumberFormat="1" applyBorder="1" applyAlignment="1">
      <alignment horizontal="right" vertical="center"/>
    </xf>
    <xf numFmtId="185" fontId="0" fillId="0" borderId="1" xfId="0" applyNumberFormat="1" applyBorder="1" applyAlignment="1">
      <alignment horizontal="right" vertical="center"/>
    </xf>
    <xf numFmtId="0" fontId="7" fillId="0" borderId="7" xfId="0" applyFont="1" applyBorder="1">
      <alignment vertical="center"/>
    </xf>
    <xf numFmtId="190" fontId="0" fillId="0" borderId="1" xfId="0" applyNumberFormat="1" applyBorder="1" applyAlignment="1">
      <alignment vertical="center" wrapText="1"/>
    </xf>
    <xf numFmtId="190" fontId="0" fillId="0" borderId="1" xfId="0" applyNumberFormat="1" applyBorder="1">
      <alignment vertical="center"/>
    </xf>
    <xf numFmtId="190" fontId="13" fillId="0" borderId="1" xfId="0" applyNumberFormat="1" applyFont="1" applyBorder="1">
      <alignment vertical="center"/>
    </xf>
    <xf numFmtId="0" fontId="19" fillId="0" borderId="0" xfId="0" applyFont="1">
      <alignment vertical="center"/>
    </xf>
    <xf numFmtId="178" fontId="12" fillId="0" borderId="1" xfId="0" applyNumberFormat="1" applyFont="1" applyBorder="1" applyAlignment="1">
      <alignment horizontal="right" vertical="center" wrapText="1"/>
    </xf>
    <xf numFmtId="178" fontId="0" fillId="0" borderId="1" xfId="0" applyNumberFormat="1" applyBorder="1" applyAlignment="1">
      <alignment horizontal="right" vertical="center" wrapText="1"/>
    </xf>
    <xf numFmtId="0" fontId="10" fillId="0" borderId="0" xfId="0" applyFont="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2"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vertical="center" wrapText="1"/>
    </xf>
    <xf numFmtId="0" fontId="8" fillId="0" borderId="4" xfId="0" applyFont="1" applyBorder="1">
      <alignment vertical="center"/>
    </xf>
    <xf numFmtId="0" fontId="8" fillId="0" borderId="5" xfId="0" applyFont="1" applyBorder="1">
      <alignment vertical="center"/>
    </xf>
    <xf numFmtId="0" fontId="23" fillId="2" borderId="4" xfId="0" applyFont="1" applyFill="1" applyBorder="1" applyAlignment="1">
      <alignment horizontal="center" vertical="center"/>
    </xf>
    <xf numFmtId="0" fontId="22" fillId="2" borderId="5" xfId="0" applyFont="1" applyFill="1" applyBorder="1" applyAlignment="1">
      <alignment horizontal="center" vertical="center"/>
    </xf>
    <xf numFmtId="185" fontId="13" fillId="0" borderId="4" xfId="0" applyNumberFormat="1" applyFont="1" applyBorder="1" applyAlignment="1">
      <alignment horizontal="right" vertical="center"/>
    </xf>
    <xf numFmtId="185" fontId="13" fillId="0" borderId="5" xfId="0" applyNumberFormat="1" applyFont="1" applyBorder="1" applyAlignment="1">
      <alignment horizontal="right" vertical="center"/>
    </xf>
    <xf numFmtId="10" fontId="13" fillId="0" borderId="4" xfId="0" applyNumberFormat="1" applyFont="1" applyBorder="1" applyAlignment="1">
      <alignment horizontal="right" vertical="center"/>
    </xf>
    <xf numFmtId="10" fontId="13" fillId="0" borderId="5" xfId="0" applyNumberFormat="1" applyFont="1" applyBorder="1" applyAlignment="1">
      <alignment horizontal="right" vertical="center"/>
    </xf>
    <xf numFmtId="0" fontId="8" fillId="0" borderId="1" xfId="0" applyFont="1" applyBorder="1">
      <alignment vertical="center"/>
    </xf>
    <xf numFmtId="0" fontId="0" fillId="2" borderId="1" xfId="0" applyFill="1" applyBorder="1">
      <alignment vertical="center"/>
    </xf>
    <xf numFmtId="0" fontId="8" fillId="2" borderId="1" xfId="0" applyFont="1" applyFill="1" applyBorder="1">
      <alignmen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180" fontId="0" fillId="0" borderId="2" xfId="0" applyNumberFormat="1" applyBorder="1" applyAlignment="1">
      <alignment horizontal="right" wrapText="1"/>
    </xf>
    <xf numFmtId="180" fontId="0" fillId="0" borderId="6" xfId="0" applyNumberFormat="1" applyBorder="1" applyAlignment="1">
      <alignment horizontal="right"/>
    </xf>
    <xf numFmtId="180" fontId="0" fillId="0" borderId="3" xfId="0" applyNumberFormat="1" applyBorder="1" applyAlignment="1">
      <alignment horizontal="right"/>
    </xf>
    <xf numFmtId="0" fontId="9" fillId="0" borderId="3" xfId="0" applyFont="1" applyBorder="1" applyAlignment="1">
      <alignment vertical="center" wrapText="1"/>
    </xf>
    <xf numFmtId="0" fontId="9" fillId="0" borderId="3" xfId="0" applyFont="1" applyBorder="1">
      <alignment vertical="center"/>
    </xf>
    <xf numFmtId="0" fontId="23" fillId="0" borderId="2" xfId="0" applyFont="1" applyBorder="1">
      <alignment vertical="center"/>
    </xf>
    <xf numFmtId="0" fontId="14" fillId="0" borderId="3" xfId="0" applyFont="1" applyBorder="1" applyAlignment="1">
      <alignment horizontal="right" vertical="center"/>
    </xf>
    <xf numFmtId="0" fontId="12" fillId="0" borderId="3" xfId="0" applyFont="1" applyBorder="1" applyAlignment="1">
      <alignment horizontal="right" vertical="center"/>
    </xf>
    <xf numFmtId="180" fontId="0" fillId="0" borderId="2" xfId="0" applyNumberFormat="1" applyBorder="1" applyAlignment="1">
      <alignment horizontal="right" vertical="center" wrapText="1"/>
    </xf>
    <xf numFmtId="180" fontId="0" fillId="0" borderId="3" xfId="0" applyNumberFormat="1" applyBorder="1" applyAlignment="1">
      <alignment horizontal="right" vertical="center"/>
    </xf>
    <xf numFmtId="0" fontId="0" fillId="0" borderId="0" xfId="0">
      <alignment vertical="center"/>
    </xf>
    <xf numFmtId="0" fontId="0" fillId="0" borderId="0" xfId="0" applyAlignment="1">
      <alignment horizontal="center" vertical="center"/>
    </xf>
    <xf numFmtId="0" fontId="14" fillId="0" borderId="6" xfId="0" applyFont="1" applyBorder="1" applyAlignment="1">
      <alignment horizontal="right" vertical="center" wrapText="1"/>
    </xf>
    <xf numFmtId="0" fontId="12" fillId="0" borderId="6" xfId="0" applyFont="1" applyBorder="1" applyAlignment="1">
      <alignment horizontal="right" vertical="center" wrapText="1"/>
    </xf>
    <xf numFmtId="0" fontId="22" fillId="2" borderId="4" xfId="0" applyFont="1" applyFill="1" applyBorder="1">
      <alignment vertical="center"/>
    </xf>
    <xf numFmtId="0" fontId="22" fillId="0" borderId="9" xfId="0" applyFont="1" applyBorder="1">
      <alignment vertical="center"/>
    </xf>
    <xf numFmtId="0" fontId="22" fillId="0" borderId="5" xfId="0" applyFont="1" applyBorder="1">
      <alignment vertical="center"/>
    </xf>
    <xf numFmtId="0" fontId="8" fillId="0" borderId="1" xfId="0" applyFont="1" applyBorder="1" applyAlignment="1">
      <alignment vertical="center" wrapText="1"/>
    </xf>
    <xf numFmtId="185" fontId="0" fillId="0" borderId="2" xfId="0" applyNumberFormat="1" applyBorder="1" applyAlignment="1">
      <alignment horizontal="right" vertical="center"/>
    </xf>
    <xf numFmtId="185" fontId="0" fillId="0" borderId="3" xfId="0" applyNumberFormat="1" applyBorder="1" applyAlignment="1">
      <alignment horizontal="righ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right" vertical="center"/>
    </xf>
    <xf numFmtId="189" fontId="12" fillId="0" borderId="2" xfId="0" applyNumberFormat="1" applyFont="1" applyBorder="1" applyAlignment="1">
      <alignment horizontal="right" vertical="center"/>
    </xf>
    <xf numFmtId="189" fontId="12" fillId="0" borderId="3" xfId="0" applyNumberFormat="1" applyFont="1" applyBorder="1" applyAlignment="1">
      <alignment horizontal="right" vertical="center"/>
    </xf>
    <xf numFmtId="176" fontId="0" fillId="0" borderId="2"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12" fillId="0" borderId="2" xfId="0" applyNumberFormat="1" applyFont="1" applyBorder="1" applyAlignment="1">
      <alignment horizontal="right" vertical="center"/>
    </xf>
    <xf numFmtId="176" fontId="12" fillId="0" borderId="3" xfId="0" applyNumberFormat="1" applyFont="1" applyBorder="1" applyAlignment="1">
      <alignment horizontal="right" vertical="center"/>
    </xf>
    <xf numFmtId="0" fontId="22" fillId="2" borderId="4" xfId="0" applyFont="1" applyFill="1" applyBorder="1" applyAlignment="1">
      <alignment horizontal="center" vertical="center"/>
    </xf>
    <xf numFmtId="188" fontId="20" fillId="0" borderId="4" xfId="0" applyNumberFormat="1" applyFont="1" applyBorder="1" applyAlignment="1">
      <alignment horizontal="right" vertical="center"/>
    </xf>
    <xf numFmtId="188" fontId="16" fillId="0" borderId="5" xfId="0" applyNumberFormat="1" applyFont="1" applyBorder="1" applyAlignment="1">
      <alignment horizontal="right" vertical="center"/>
    </xf>
    <xf numFmtId="176" fontId="16" fillId="0" borderId="4" xfId="0" applyNumberFormat="1" applyFont="1" applyBorder="1" applyAlignment="1">
      <alignment horizontal="right" vertical="center"/>
    </xf>
    <xf numFmtId="0" fontId="16" fillId="0" borderId="5" xfId="0" applyFont="1" applyBorder="1" applyAlignment="1">
      <alignment horizontal="right" vertical="center"/>
    </xf>
    <xf numFmtId="188" fontId="13" fillId="0" borderId="4" xfId="0" applyNumberFormat="1" applyFont="1" applyBorder="1" applyAlignment="1">
      <alignment horizontal="right" vertical="center"/>
    </xf>
    <xf numFmtId="188" fontId="13" fillId="0" borderId="5" xfId="0" applyNumberFormat="1" applyFont="1" applyBorder="1" applyAlignment="1">
      <alignment horizontal="right" vertical="center"/>
    </xf>
    <xf numFmtId="183" fontId="13" fillId="0" borderId="4" xfId="0" applyNumberFormat="1" applyFont="1" applyBorder="1" applyAlignment="1">
      <alignment horizontal="right" vertical="center" wrapText="1"/>
    </xf>
    <xf numFmtId="183" fontId="13" fillId="0" borderId="5" xfId="0" applyNumberFormat="1" applyFont="1" applyBorder="1" applyAlignment="1">
      <alignment horizontal="right" vertical="center" wrapText="1"/>
    </xf>
    <xf numFmtId="9" fontId="13" fillId="0" borderId="4" xfId="0" applyNumberFormat="1" applyFont="1" applyBorder="1" applyAlignment="1">
      <alignment horizontal="right" vertical="center"/>
    </xf>
    <xf numFmtId="9" fontId="13" fillId="0" borderId="5" xfId="0" applyNumberFormat="1" applyFont="1" applyBorder="1" applyAlignment="1">
      <alignment horizontal="right"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2" borderId="9"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0" fillId="2" borderId="1" xfId="0" applyFill="1" applyBorder="1" applyAlignment="1">
      <alignment horizontal="center" vertical="center"/>
    </xf>
    <xf numFmtId="0" fontId="3" fillId="0" borderId="1" xfId="0" applyFont="1" applyBorder="1" applyAlignment="1">
      <alignment horizontal="left" vertical="center"/>
    </xf>
    <xf numFmtId="0" fontId="3" fillId="0" borderId="19" xfId="0" applyFont="1" applyBorder="1" applyAlignment="1">
      <alignment horizontal="left" vertical="center"/>
    </xf>
    <xf numFmtId="0" fontId="3" fillId="0" borderId="3" xfId="0" applyFont="1" applyBorder="1" applyAlignment="1">
      <alignment horizontal="left"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13" fillId="0" borderId="0" xfId="0" applyFont="1" applyFill="1">
      <alignment vertical="center"/>
    </xf>
    <xf numFmtId="0" fontId="22" fillId="0" borderId="0" xfId="0" applyFont="1" applyFill="1">
      <alignment vertical="center"/>
    </xf>
    <xf numFmtId="185" fontId="13" fillId="2" borderId="4" xfId="0" applyNumberFormat="1" applyFont="1" applyFill="1" applyBorder="1" applyAlignment="1">
      <alignment horizontal="right" vertical="center"/>
    </xf>
    <xf numFmtId="185" fontId="13" fillId="2" borderId="5" xfId="0" applyNumberFormat="1" applyFont="1" applyFill="1" applyBorder="1" applyAlignment="1">
      <alignment horizontal="right" vertical="center"/>
    </xf>
    <xf numFmtId="194" fontId="13" fillId="0" borderId="4" xfId="0" applyNumberFormat="1" applyFont="1" applyBorder="1" applyAlignment="1">
      <alignment horizontal="right" vertical="center"/>
    </xf>
    <xf numFmtId="194" fontId="13" fillId="0" borderId="5" xfId="0" applyNumberFormat="1" applyFont="1" applyBorder="1" applyAlignment="1">
      <alignment horizontal="right" vertical="center"/>
    </xf>
    <xf numFmtId="196" fontId="13" fillId="2" borderId="4" xfId="2" applyNumberFormat="1" applyFont="1" applyFill="1" applyBorder="1" applyAlignment="1">
      <alignment horizontal="right" vertical="center"/>
    </xf>
    <xf numFmtId="196" fontId="13" fillId="2" borderId="5" xfId="2" applyNumberFormat="1" applyFont="1" applyFill="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45E2-7970-462A-9F56-5D407FC7AEED}">
  <sheetPr codeName="Sheet2"/>
  <dimension ref="A1:M250"/>
  <sheetViews>
    <sheetView tabSelected="1" zoomScale="85" zoomScaleNormal="70" workbookViewId="0"/>
  </sheetViews>
  <sheetFormatPr defaultRowHeight="15.75" customHeight="1" x14ac:dyDescent="0.45"/>
  <cols>
    <col min="1" max="1" width="3.69921875" customWidth="1"/>
    <col min="2" max="2" width="44.3984375" customWidth="1"/>
    <col min="3" max="3" width="24.59765625" customWidth="1"/>
    <col min="4" max="4" width="12.19921875" style="85" customWidth="1"/>
    <col min="5" max="5" width="16.59765625" bestFit="1" customWidth="1"/>
    <col min="6" max="6" width="16" customWidth="1"/>
    <col min="7" max="7" width="11.5" customWidth="1"/>
    <col min="8" max="8" width="11.5" bestFit="1" customWidth="1"/>
    <col min="9" max="9" width="9.69921875" customWidth="1"/>
    <col min="11" max="11" width="9" bestFit="1" customWidth="1"/>
    <col min="13" max="13" width="12.5" bestFit="1" customWidth="1"/>
  </cols>
  <sheetData>
    <row r="1" spans="2:2" ht="19.8" x14ac:dyDescent="0.45">
      <c r="B1" s="57" t="s">
        <v>0</v>
      </c>
    </row>
    <row r="2" spans="2:2" ht="18" x14ac:dyDescent="0.45">
      <c r="B2" s="82" t="s">
        <v>1</v>
      </c>
    </row>
    <row r="3" spans="2:2" ht="18" x14ac:dyDescent="0.45">
      <c r="B3" s="79" t="s">
        <v>2</v>
      </c>
    </row>
    <row r="4" spans="2:2" ht="18" x14ac:dyDescent="0.45">
      <c r="B4" s="80" t="s">
        <v>3</v>
      </c>
    </row>
    <row r="5" spans="2:2" ht="18" x14ac:dyDescent="0.45">
      <c r="B5" s="79" t="s">
        <v>4</v>
      </c>
    </row>
    <row r="6" spans="2:2" ht="18" x14ac:dyDescent="0.45">
      <c r="B6" s="79" t="s">
        <v>5</v>
      </c>
    </row>
    <row r="7" spans="2:2" ht="18" x14ac:dyDescent="0.45">
      <c r="B7" s="79" t="s">
        <v>6</v>
      </c>
    </row>
    <row r="8" spans="2:2" ht="18" x14ac:dyDescent="0.45">
      <c r="B8" s="79" t="s">
        <v>7</v>
      </c>
    </row>
    <row r="9" spans="2:2" ht="18" x14ac:dyDescent="0.45">
      <c r="B9" s="79" t="s">
        <v>8</v>
      </c>
    </row>
    <row r="10" spans="2:2" ht="18" x14ac:dyDescent="0.45">
      <c r="B10" s="79" t="s">
        <v>9</v>
      </c>
    </row>
    <row r="11" spans="2:2" ht="18" x14ac:dyDescent="0.45">
      <c r="B11" s="79" t="s">
        <v>10</v>
      </c>
    </row>
    <row r="12" spans="2:2" ht="18" x14ac:dyDescent="0.45">
      <c r="B12" s="79" t="s">
        <v>11</v>
      </c>
    </row>
    <row r="13" spans="2:2" ht="18" x14ac:dyDescent="0.45">
      <c r="B13" s="81" t="s">
        <v>12</v>
      </c>
    </row>
    <row r="14" spans="2:2" ht="18" x14ac:dyDescent="0.45">
      <c r="B14" s="79" t="s">
        <v>13</v>
      </c>
    </row>
    <row r="15" spans="2:2" ht="18" x14ac:dyDescent="0.45">
      <c r="B15" s="79" t="s">
        <v>14</v>
      </c>
    </row>
    <row r="16" spans="2:2" ht="18" x14ac:dyDescent="0.45">
      <c r="B16" s="80" t="s">
        <v>15</v>
      </c>
    </row>
    <row r="17" spans="1:9" ht="18" x14ac:dyDescent="0.45">
      <c r="B17" s="79" t="s">
        <v>16</v>
      </c>
    </row>
    <row r="18" spans="1:9" ht="18" x14ac:dyDescent="0.45">
      <c r="B18" s="79" t="s">
        <v>17</v>
      </c>
    </row>
    <row r="19" spans="1:9" ht="18" x14ac:dyDescent="0.45">
      <c r="B19" s="79" t="s">
        <v>18</v>
      </c>
    </row>
    <row r="20" spans="1:9" ht="18" x14ac:dyDescent="0.45">
      <c r="B20" s="79" t="s">
        <v>19</v>
      </c>
    </row>
    <row r="21" spans="1:9" ht="18" x14ac:dyDescent="0.45">
      <c r="B21" s="80" t="s">
        <v>20</v>
      </c>
    </row>
    <row r="23" spans="1:9" ht="18" x14ac:dyDescent="0.45">
      <c r="A23" s="10" t="s">
        <v>21</v>
      </c>
      <c r="B23" s="4" t="s">
        <v>22</v>
      </c>
    </row>
    <row r="24" spans="1:9" ht="18" x14ac:dyDescent="0.45">
      <c r="B24" s="4" t="s">
        <v>23</v>
      </c>
      <c r="E24" s="5"/>
      <c r="F24" s="4"/>
      <c r="G24" s="4"/>
      <c r="H24" s="4"/>
      <c r="I24" s="6"/>
    </row>
    <row r="25" spans="1:9" ht="18" x14ac:dyDescent="0.45">
      <c r="B25" s="18"/>
      <c r="C25" s="19"/>
      <c r="D25" s="86"/>
      <c r="E25" s="63" t="s">
        <v>24</v>
      </c>
      <c r="F25" s="63" t="s">
        <v>25</v>
      </c>
      <c r="G25" s="63" t="s">
        <v>26</v>
      </c>
      <c r="H25" s="63" t="s">
        <v>27</v>
      </c>
      <c r="I25" s="63" t="s">
        <v>28</v>
      </c>
    </row>
    <row r="26" spans="1:9" ht="18" x14ac:dyDescent="0.45">
      <c r="B26" s="32" t="s">
        <v>29</v>
      </c>
      <c r="C26" s="29" t="s">
        <v>30</v>
      </c>
      <c r="D26" s="87" t="s">
        <v>31</v>
      </c>
      <c r="E26" s="64">
        <v>12403</v>
      </c>
      <c r="F26" s="64">
        <v>12309</v>
      </c>
      <c r="G26" s="64">
        <v>12139</v>
      </c>
      <c r="H26" s="64">
        <v>12248</v>
      </c>
      <c r="I26" s="64">
        <v>12193</v>
      </c>
    </row>
    <row r="27" spans="1:9" ht="18" x14ac:dyDescent="0.45">
      <c r="B27" s="33"/>
      <c r="C27" s="33"/>
      <c r="D27" s="87" t="s">
        <v>32</v>
      </c>
      <c r="E27" s="64">
        <v>1548</v>
      </c>
      <c r="F27" s="64">
        <v>1520</v>
      </c>
      <c r="G27" s="64">
        <v>1532</v>
      </c>
      <c r="H27" s="64">
        <v>1596</v>
      </c>
      <c r="I27" s="64">
        <v>1377</v>
      </c>
    </row>
    <row r="28" spans="1:9" ht="18" x14ac:dyDescent="0.45">
      <c r="B28" s="33"/>
      <c r="C28" s="30"/>
      <c r="D28" s="87" t="s">
        <v>33</v>
      </c>
      <c r="E28" s="64">
        <v>13951</v>
      </c>
      <c r="F28" s="64">
        <v>13829</v>
      </c>
      <c r="G28" s="64">
        <v>13671</v>
      </c>
      <c r="H28" s="64">
        <v>13844</v>
      </c>
      <c r="I28" s="64">
        <v>13570</v>
      </c>
    </row>
    <row r="29" spans="1:9" ht="18" x14ac:dyDescent="0.45">
      <c r="B29" s="33"/>
      <c r="C29" s="29" t="s">
        <v>34</v>
      </c>
      <c r="D29" s="87" t="s">
        <v>31</v>
      </c>
      <c r="E29" s="64">
        <v>2215</v>
      </c>
      <c r="F29" s="64">
        <v>3045</v>
      </c>
      <c r="G29" s="64">
        <v>3076</v>
      </c>
      <c r="H29" s="64">
        <v>3157</v>
      </c>
      <c r="I29" s="64">
        <v>3153.1666666666665</v>
      </c>
    </row>
    <row r="30" spans="1:9" ht="18" x14ac:dyDescent="0.45">
      <c r="B30" s="33"/>
      <c r="C30" s="33"/>
      <c r="D30" s="87" t="s">
        <v>32</v>
      </c>
      <c r="E30" s="64">
        <v>359</v>
      </c>
      <c r="F30" s="64">
        <v>396</v>
      </c>
      <c r="G30" s="64">
        <v>454</v>
      </c>
      <c r="H30" s="64">
        <v>480</v>
      </c>
      <c r="I30" s="64">
        <v>507.58333333333331</v>
      </c>
    </row>
    <row r="31" spans="1:9" ht="18" x14ac:dyDescent="0.45">
      <c r="B31" s="33"/>
      <c r="C31" s="30"/>
      <c r="D31" s="87" t="s">
        <v>33</v>
      </c>
      <c r="E31" s="64">
        <v>2574</v>
      </c>
      <c r="F31" s="64">
        <v>3441</v>
      </c>
      <c r="G31" s="64">
        <v>3530</v>
      </c>
      <c r="H31" s="64">
        <v>3637</v>
      </c>
      <c r="I31" s="64">
        <v>3660.75</v>
      </c>
    </row>
    <row r="32" spans="1:9" ht="36" x14ac:dyDescent="0.45">
      <c r="B32" s="33"/>
      <c r="C32" s="83" t="s">
        <v>35</v>
      </c>
      <c r="D32" s="87" t="s">
        <v>31</v>
      </c>
      <c r="E32" s="64">
        <v>78</v>
      </c>
      <c r="F32" s="64">
        <v>318</v>
      </c>
      <c r="G32" s="64">
        <v>341</v>
      </c>
      <c r="H32" s="64">
        <v>348</v>
      </c>
      <c r="I32" s="64">
        <v>342.5</v>
      </c>
    </row>
    <row r="33" spans="1:13" ht="18" x14ac:dyDescent="0.45">
      <c r="B33" s="33"/>
      <c r="C33" s="33"/>
      <c r="D33" s="87" t="s">
        <v>32</v>
      </c>
      <c r="E33" s="64">
        <v>68</v>
      </c>
      <c r="F33" s="64">
        <v>79</v>
      </c>
      <c r="G33" s="64">
        <v>91</v>
      </c>
      <c r="H33" s="64">
        <v>86</v>
      </c>
      <c r="I33" s="64">
        <v>69.083333333333329</v>
      </c>
    </row>
    <row r="34" spans="1:13" ht="18" x14ac:dyDescent="0.45">
      <c r="B34" s="33"/>
      <c r="C34" s="30"/>
      <c r="D34" s="87" t="s">
        <v>33</v>
      </c>
      <c r="E34" s="64">
        <v>146</v>
      </c>
      <c r="F34" s="64">
        <v>397</v>
      </c>
      <c r="G34" s="64">
        <v>432</v>
      </c>
      <c r="H34" s="64">
        <v>434</v>
      </c>
      <c r="I34" s="64">
        <v>411.58333333333331</v>
      </c>
    </row>
    <row r="35" spans="1:13" ht="18" x14ac:dyDescent="0.45">
      <c r="B35" s="30"/>
      <c r="C35" s="30"/>
      <c r="D35" s="87" t="s">
        <v>36</v>
      </c>
      <c r="E35" s="64">
        <f>+E28+E31</f>
        <v>16525</v>
      </c>
      <c r="F35" s="64">
        <f>+F28+F31</f>
        <v>17270</v>
      </c>
      <c r="G35" s="64">
        <f>+G28+G31</f>
        <v>17201</v>
      </c>
      <c r="H35" s="64">
        <f>+H28+H31</f>
        <v>17481</v>
      </c>
      <c r="I35" s="64">
        <f>+I28+I31</f>
        <v>17230.75</v>
      </c>
      <c r="J35" s="58"/>
    </row>
    <row r="36" spans="1:13" ht="18" x14ac:dyDescent="0.45">
      <c r="B36" s="31"/>
      <c r="C36" s="31"/>
      <c r="E36" s="50"/>
      <c r="F36" s="50"/>
      <c r="G36" s="50"/>
      <c r="H36" s="50"/>
      <c r="I36" s="50"/>
      <c r="J36" s="58"/>
    </row>
    <row r="37" spans="1:13" ht="18" x14ac:dyDescent="0.45">
      <c r="A37" s="10" t="s">
        <v>21</v>
      </c>
      <c r="B37" s="4" t="s">
        <v>37</v>
      </c>
    </row>
    <row r="38" spans="1:13" ht="18" x14ac:dyDescent="0.45">
      <c r="B38" s="4" t="s">
        <v>38</v>
      </c>
      <c r="E38" s="5"/>
      <c r="F38" s="4"/>
      <c r="G38" s="4"/>
      <c r="H38" s="4"/>
      <c r="I38" s="6"/>
    </row>
    <row r="39" spans="1:13" ht="18" x14ac:dyDescent="0.45">
      <c r="B39" s="18"/>
      <c r="C39" s="19"/>
      <c r="D39" s="88"/>
      <c r="E39" s="8" t="s">
        <v>24</v>
      </c>
      <c r="F39" s="8" t="s">
        <v>25</v>
      </c>
      <c r="G39" s="8" t="s">
        <v>26</v>
      </c>
      <c r="H39" s="63" t="s">
        <v>27</v>
      </c>
      <c r="I39" s="63" t="s">
        <v>28</v>
      </c>
    </row>
    <row r="40" spans="1:13" ht="18" x14ac:dyDescent="0.45">
      <c r="B40" s="32" t="s">
        <v>29</v>
      </c>
      <c r="C40" s="29" t="s">
        <v>30</v>
      </c>
      <c r="D40" s="89"/>
      <c r="E40" s="2">
        <v>30091</v>
      </c>
      <c r="F40" s="2">
        <v>28796</v>
      </c>
      <c r="G40" s="2">
        <v>28428</v>
      </c>
      <c r="H40" s="64">
        <v>28982</v>
      </c>
      <c r="I40" s="64">
        <v>28572</v>
      </c>
      <c r="K40" s="50"/>
      <c r="L40" s="50"/>
      <c r="M40" s="50"/>
    </row>
    <row r="41" spans="1:13" ht="18" x14ac:dyDescent="0.45">
      <c r="B41" s="33"/>
      <c r="C41" s="29" t="s">
        <v>34</v>
      </c>
      <c r="D41" s="89"/>
      <c r="E41" s="2">
        <v>6434</v>
      </c>
      <c r="F41" s="2">
        <v>7948</v>
      </c>
      <c r="G41" s="2">
        <v>8123</v>
      </c>
      <c r="H41" s="64">
        <v>8967</v>
      </c>
      <c r="I41" s="64">
        <v>7868.1441666666678</v>
      </c>
      <c r="K41" s="50"/>
      <c r="L41" s="50"/>
      <c r="M41" s="50"/>
    </row>
    <row r="42" spans="1:13" ht="30" x14ac:dyDescent="0.45">
      <c r="B42" s="33"/>
      <c r="C42" s="84" t="s">
        <v>39</v>
      </c>
      <c r="D42" s="90"/>
      <c r="E42" s="56">
        <f>+E41/E43</f>
        <v>0.1761533196440794</v>
      </c>
      <c r="F42" s="56">
        <f t="shared" ref="F42:H42" si="0">+F41/F43</f>
        <v>0.21630742434138908</v>
      </c>
      <c r="G42" s="56">
        <f t="shared" si="0"/>
        <v>0.22223742168476923</v>
      </c>
      <c r="H42" s="65">
        <f t="shared" si="0"/>
        <v>0.2362908113520778</v>
      </c>
      <c r="I42" s="65">
        <f>+I41/I43</f>
        <v>0.21591967722959754</v>
      </c>
      <c r="K42" s="50"/>
    </row>
    <row r="43" spans="1:13" ht="18" x14ac:dyDescent="0.45">
      <c r="B43" s="30"/>
      <c r="C43" s="28"/>
      <c r="D43" s="89" t="s">
        <v>33</v>
      </c>
      <c r="E43" s="2">
        <v>36525</v>
      </c>
      <c r="F43" s="2">
        <v>36744</v>
      </c>
      <c r="G43" s="2">
        <v>36551</v>
      </c>
      <c r="H43" s="64">
        <v>37949</v>
      </c>
      <c r="I43" s="64">
        <f>+I40+I41</f>
        <v>36440.144166666665</v>
      </c>
    </row>
    <row r="44" spans="1:13" ht="36" x14ac:dyDescent="0.45">
      <c r="B44" s="29" t="s">
        <v>40</v>
      </c>
      <c r="C44" s="29" t="s">
        <v>41</v>
      </c>
      <c r="D44" s="89" t="s">
        <v>30</v>
      </c>
      <c r="E44" s="3" t="s">
        <v>42</v>
      </c>
      <c r="F44" s="3" t="s">
        <v>42</v>
      </c>
      <c r="G44" s="2">
        <v>18847</v>
      </c>
      <c r="H44" s="64">
        <v>18950</v>
      </c>
      <c r="I44" s="64">
        <v>18640</v>
      </c>
      <c r="J44" s="50"/>
      <c r="K44" s="50"/>
      <c r="L44" s="50"/>
    </row>
    <row r="45" spans="1:13" ht="36" x14ac:dyDescent="0.45">
      <c r="B45" s="33"/>
      <c r="C45" s="33"/>
      <c r="D45" s="89" t="s">
        <v>34</v>
      </c>
      <c r="E45" s="3" t="s">
        <v>42</v>
      </c>
      <c r="F45" s="3" t="s">
        <v>42</v>
      </c>
      <c r="G45" s="2">
        <v>4261</v>
      </c>
      <c r="H45" s="64">
        <v>4432</v>
      </c>
      <c r="I45" s="64">
        <v>4534.916666666667</v>
      </c>
      <c r="J45" s="50"/>
      <c r="K45" s="50"/>
    </row>
    <row r="46" spans="1:13" ht="18" x14ac:dyDescent="0.45">
      <c r="B46" s="33"/>
      <c r="C46" s="30"/>
      <c r="D46" s="89" t="s">
        <v>33</v>
      </c>
      <c r="E46" s="3" t="s">
        <v>42</v>
      </c>
      <c r="F46" s="3" t="s">
        <v>42</v>
      </c>
      <c r="G46" s="2">
        <v>23108</v>
      </c>
      <c r="H46" s="64">
        <v>23382</v>
      </c>
      <c r="I46" s="64">
        <f>SUM(I44:I45)</f>
        <v>23174.916666666668</v>
      </c>
      <c r="J46" s="50"/>
      <c r="K46" s="50"/>
    </row>
    <row r="47" spans="1:13" ht="36" x14ac:dyDescent="0.45">
      <c r="B47" s="33"/>
      <c r="C47" s="29" t="s">
        <v>43</v>
      </c>
      <c r="D47" s="89" t="s">
        <v>30</v>
      </c>
      <c r="E47" s="3" t="s">
        <v>42</v>
      </c>
      <c r="F47" s="3" t="s">
        <v>42</v>
      </c>
      <c r="G47" s="2">
        <v>8518</v>
      </c>
      <c r="H47" s="64">
        <v>8937</v>
      </c>
      <c r="I47" s="64">
        <v>8801</v>
      </c>
      <c r="J47" s="50"/>
      <c r="K47" s="50"/>
    </row>
    <row r="48" spans="1:13" ht="36" x14ac:dyDescent="0.45">
      <c r="B48" s="33"/>
      <c r="C48" s="33"/>
      <c r="D48" s="89" t="s">
        <v>34</v>
      </c>
      <c r="E48" s="3" t="s">
        <v>42</v>
      </c>
      <c r="F48" s="3" t="s">
        <v>42</v>
      </c>
      <c r="G48" s="2">
        <v>3744</v>
      </c>
      <c r="H48" s="64">
        <v>4411</v>
      </c>
      <c r="I48" s="64">
        <v>3220.3333333333335</v>
      </c>
      <c r="J48" s="50"/>
      <c r="K48" s="50"/>
    </row>
    <row r="49" spans="1:11" ht="18" x14ac:dyDescent="0.45">
      <c r="B49" s="33"/>
      <c r="C49" s="30"/>
      <c r="D49" s="89" t="s">
        <v>33</v>
      </c>
      <c r="E49" s="3" t="s">
        <v>42</v>
      </c>
      <c r="F49" s="3" t="s">
        <v>42</v>
      </c>
      <c r="G49" s="2">
        <v>12262</v>
      </c>
      <c r="H49" s="64">
        <v>13348</v>
      </c>
      <c r="I49" s="64">
        <f>SUM(I47:I48)</f>
        <v>12021.333333333334</v>
      </c>
      <c r="J49" s="50"/>
      <c r="K49" s="50"/>
    </row>
    <row r="50" spans="1:11" ht="36" x14ac:dyDescent="0.45">
      <c r="B50" s="33"/>
      <c r="C50" s="29" t="s">
        <v>44</v>
      </c>
      <c r="D50" s="89" t="s">
        <v>30</v>
      </c>
      <c r="E50" s="3" t="s">
        <v>42</v>
      </c>
      <c r="F50" s="3" t="s">
        <v>42</v>
      </c>
      <c r="G50" s="2">
        <v>508</v>
      </c>
      <c r="H50" s="64">
        <v>539</v>
      </c>
      <c r="I50" s="64">
        <v>565</v>
      </c>
      <c r="J50" s="50"/>
      <c r="K50" s="50"/>
    </row>
    <row r="51" spans="1:11" ht="36" x14ac:dyDescent="0.45">
      <c r="B51" s="33"/>
      <c r="C51" s="33"/>
      <c r="D51" s="89" t="s">
        <v>34</v>
      </c>
      <c r="E51" s="3" t="s">
        <v>42</v>
      </c>
      <c r="F51" s="3" t="s">
        <v>42</v>
      </c>
      <c r="G51" s="2">
        <v>50</v>
      </c>
      <c r="H51" s="64">
        <v>49</v>
      </c>
      <c r="I51" s="64">
        <v>42.25</v>
      </c>
      <c r="J51" s="50"/>
      <c r="K51" s="50"/>
    </row>
    <row r="52" spans="1:11" ht="18" x14ac:dyDescent="0.45">
      <c r="B52" s="33"/>
      <c r="C52" s="30"/>
      <c r="D52" s="89" t="s">
        <v>33</v>
      </c>
      <c r="E52" s="3" t="s">
        <v>42</v>
      </c>
      <c r="F52" s="3" t="s">
        <v>42</v>
      </c>
      <c r="G52" s="2">
        <v>558</v>
      </c>
      <c r="H52" s="64">
        <v>588</v>
      </c>
      <c r="I52" s="64">
        <f>SUM(I50:I51)</f>
        <v>607.25</v>
      </c>
      <c r="J52" s="50"/>
      <c r="K52" s="50"/>
    </row>
    <row r="53" spans="1:11" ht="36" x14ac:dyDescent="0.45">
      <c r="B53" s="33"/>
      <c r="C53" s="29" t="s">
        <v>45</v>
      </c>
      <c r="D53" s="89" t="s">
        <v>30</v>
      </c>
      <c r="E53" s="3" t="s">
        <v>42</v>
      </c>
      <c r="F53" s="3" t="s">
        <v>42</v>
      </c>
      <c r="G53" s="2">
        <v>291</v>
      </c>
      <c r="H53" s="64">
        <v>284</v>
      </c>
      <c r="I53" s="64">
        <v>291.62</v>
      </c>
      <c r="J53" s="50"/>
      <c r="K53" s="50"/>
    </row>
    <row r="54" spans="1:11" ht="36" x14ac:dyDescent="0.45">
      <c r="B54" s="33"/>
      <c r="C54" s="33"/>
      <c r="D54" s="89" t="s">
        <v>34</v>
      </c>
      <c r="E54" s="3" t="s">
        <v>42</v>
      </c>
      <c r="F54" s="3" t="s">
        <v>42</v>
      </c>
      <c r="G54" s="2">
        <v>57</v>
      </c>
      <c r="H54" s="64">
        <v>56</v>
      </c>
      <c r="I54" s="64">
        <v>56.259166666666673</v>
      </c>
      <c r="J54" s="50"/>
      <c r="K54" s="50"/>
    </row>
    <row r="55" spans="1:11" ht="18" x14ac:dyDescent="0.45">
      <c r="B55" s="33"/>
      <c r="C55" s="30"/>
      <c r="D55" s="89" t="s">
        <v>33</v>
      </c>
      <c r="E55" s="3" t="s">
        <v>42</v>
      </c>
      <c r="F55" s="3" t="s">
        <v>42</v>
      </c>
      <c r="G55" s="2">
        <v>348</v>
      </c>
      <c r="H55" s="64">
        <v>340</v>
      </c>
      <c r="I55" s="64">
        <f>SUM(I53:I54)</f>
        <v>347.87916666666666</v>
      </c>
      <c r="J55" s="50"/>
      <c r="K55" s="50"/>
    </row>
    <row r="56" spans="1:11" ht="36" x14ac:dyDescent="0.45">
      <c r="B56" s="33"/>
      <c r="C56" s="29" t="s">
        <v>46</v>
      </c>
      <c r="D56" s="89" t="s">
        <v>30</v>
      </c>
      <c r="E56" s="3" t="s">
        <v>42</v>
      </c>
      <c r="F56" s="3" t="s">
        <v>42</v>
      </c>
      <c r="G56" s="2">
        <v>264</v>
      </c>
      <c r="H56" s="64">
        <v>272</v>
      </c>
      <c r="I56" s="64">
        <f>274.3-0.3</f>
        <v>274</v>
      </c>
      <c r="J56" s="60"/>
      <c r="K56" s="50"/>
    </row>
    <row r="57" spans="1:11" ht="36" x14ac:dyDescent="0.45">
      <c r="B57" s="33"/>
      <c r="C57" s="33"/>
      <c r="D57" s="89" t="s">
        <v>34</v>
      </c>
      <c r="E57" s="3" t="s">
        <v>42</v>
      </c>
      <c r="F57" s="3" t="s">
        <v>42</v>
      </c>
      <c r="G57" s="2">
        <v>11</v>
      </c>
      <c r="H57" s="64">
        <v>19</v>
      </c>
      <c r="I57" s="64">
        <v>14.385</v>
      </c>
      <c r="J57" s="50"/>
      <c r="K57" s="50"/>
    </row>
    <row r="58" spans="1:11" ht="18" x14ac:dyDescent="0.45">
      <c r="B58" s="30"/>
      <c r="C58" s="30"/>
      <c r="D58" s="89" t="s">
        <v>33</v>
      </c>
      <c r="E58" s="3" t="s">
        <v>42</v>
      </c>
      <c r="F58" s="3" t="s">
        <v>42</v>
      </c>
      <c r="G58" s="2">
        <v>275</v>
      </c>
      <c r="H58" s="64">
        <v>291</v>
      </c>
      <c r="I58" s="64">
        <f>SUM(I56:I57)</f>
        <v>288.38499999999999</v>
      </c>
      <c r="J58" s="50"/>
      <c r="K58" s="50"/>
    </row>
    <row r="59" spans="1:11" ht="18" x14ac:dyDescent="0.45">
      <c r="B59" t="s">
        <v>47</v>
      </c>
    </row>
    <row r="60" spans="1:11" ht="18" x14ac:dyDescent="0.45">
      <c r="B60" t="s">
        <v>48</v>
      </c>
    </row>
    <row r="62" spans="1:11" ht="18" x14ac:dyDescent="0.45">
      <c r="A62" s="10" t="s">
        <v>21</v>
      </c>
      <c r="B62" s="66" t="s">
        <v>3</v>
      </c>
    </row>
    <row r="63" spans="1:11" ht="18" x14ac:dyDescent="0.45">
      <c r="A63" s="10"/>
      <c r="B63" s="4" t="s">
        <v>38</v>
      </c>
    </row>
    <row r="64" spans="1:11" ht="18" x14ac:dyDescent="0.45">
      <c r="B64" s="28" t="s">
        <v>41</v>
      </c>
      <c r="C64" s="112">
        <f>I44</f>
        <v>18640</v>
      </c>
      <c r="D64" s="91">
        <f>+C64/$C$69</f>
        <v>0.65239562894928604</v>
      </c>
    </row>
    <row r="65" spans="1:8" ht="18" x14ac:dyDescent="0.45">
      <c r="B65" s="28" t="s">
        <v>43</v>
      </c>
      <c r="C65" s="112">
        <f>I47</f>
        <v>8801</v>
      </c>
      <c r="D65" s="91">
        <f t="shared" ref="D65:D68" si="1">+C65/$C$69</f>
        <v>0.30803293617932759</v>
      </c>
    </row>
    <row r="66" spans="1:8" ht="18" x14ac:dyDescent="0.45">
      <c r="B66" s="28" t="s">
        <v>44</v>
      </c>
      <c r="C66" s="112">
        <f>I50</f>
        <v>565</v>
      </c>
      <c r="D66" s="91">
        <f t="shared" si="1"/>
        <v>1.9774867508387695E-2</v>
      </c>
    </row>
    <row r="67" spans="1:8" ht="18" x14ac:dyDescent="0.45">
      <c r="B67" s="28" t="s">
        <v>45</v>
      </c>
      <c r="C67" s="112">
        <f>I53</f>
        <v>291.62</v>
      </c>
      <c r="D67" s="91">
        <f t="shared" si="1"/>
        <v>1.0206631615568177E-2</v>
      </c>
    </row>
    <row r="68" spans="1:8" ht="18.600000000000001" thickBot="1" x14ac:dyDescent="0.5">
      <c r="B68" s="51" t="s">
        <v>46</v>
      </c>
      <c r="C68" s="113">
        <f>I56</f>
        <v>274</v>
      </c>
      <c r="D68" s="91">
        <f t="shared" si="1"/>
        <v>9.5899357474304933E-3</v>
      </c>
    </row>
    <row r="69" spans="1:8" ht="15.75" customHeight="1" thickTop="1" x14ac:dyDescent="0.45">
      <c r="B69" s="30" t="s">
        <v>33</v>
      </c>
      <c r="C69" s="114">
        <f>SUM(C64:C68)</f>
        <v>28571.62</v>
      </c>
      <c r="D69" s="92">
        <f>SUM(D64:D68)</f>
        <v>1</v>
      </c>
    </row>
    <row r="70" spans="1:8" ht="15.75" customHeight="1" x14ac:dyDescent="0.45">
      <c r="C70" s="49"/>
      <c r="D70" s="93"/>
    </row>
    <row r="71" spans="1:8" ht="18" x14ac:dyDescent="0.45">
      <c r="A71" s="10" t="s">
        <v>21</v>
      </c>
      <c r="B71" s="4" t="s">
        <v>49</v>
      </c>
    </row>
    <row r="72" spans="1:8" ht="18" x14ac:dyDescent="0.45">
      <c r="B72" s="4" t="s">
        <v>23</v>
      </c>
      <c r="C72" s="54"/>
      <c r="D72" s="94"/>
      <c r="E72" s="4"/>
      <c r="F72" s="4"/>
      <c r="G72" s="4"/>
      <c r="H72" s="6"/>
    </row>
    <row r="73" spans="1:8" ht="18" x14ac:dyDescent="0.45">
      <c r="B73" s="18"/>
      <c r="C73" s="20"/>
      <c r="D73" s="95" t="s">
        <v>24</v>
      </c>
      <c r="E73" s="8" t="s">
        <v>25</v>
      </c>
      <c r="F73" s="8" t="s">
        <v>26</v>
      </c>
      <c r="G73" s="8" t="s">
        <v>27</v>
      </c>
      <c r="H73" s="63" t="s">
        <v>28</v>
      </c>
    </row>
    <row r="74" spans="1:8" ht="18" x14ac:dyDescent="0.45">
      <c r="B74" s="128" t="s">
        <v>50</v>
      </c>
      <c r="C74" s="28" t="s">
        <v>31</v>
      </c>
      <c r="D74" s="115">
        <v>1567</v>
      </c>
      <c r="E74" s="111">
        <v>1512</v>
      </c>
      <c r="F74" s="111">
        <v>1515</v>
      </c>
      <c r="G74" s="111">
        <v>1574</v>
      </c>
      <c r="H74" s="112">
        <v>1600</v>
      </c>
    </row>
    <row r="75" spans="1:8" ht="18" x14ac:dyDescent="0.45">
      <c r="B75" s="129"/>
      <c r="C75" s="28" t="s">
        <v>32</v>
      </c>
      <c r="D75" s="96">
        <v>70</v>
      </c>
      <c r="E75" s="3">
        <v>81</v>
      </c>
      <c r="F75" s="3">
        <v>98</v>
      </c>
      <c r="G75" s="3">
        <v>106</v>
      </c>
      <c r="H75" s="112">
        <v>109</v>
      </c>
    </row>
    <row r="76" spans="1:8" ht="18" x14ac:dyDescent="0.45">
      <c r="B76" s="34" t="s">
        <v>33</v>
      </c>
      <c r="C76" s="35"/>
      <c r="D76" s="115">
        <v>1637</v>
      </c>
      <c r="E76" s="111">
        <v>1593</v>
      </c>
      <c r="F76" s="111">
        <v>1613</v>
      </c>
      <c r="G76" s="111">
        <v>1680</v>
      </c>
      <c r="H76" s="112">
        <v>1709</v>
      </c>
    </row>
    <row r="77" spans="1:8" ht="18" x14ac:dyDescent="0.45">
      <c r="B77" s="34" t="s">
        <v>51</v>
      </c>
      <c r="C77" s="35"/>
      <c r="D77" s="97">
        <v>4.2999999999999997E-2</v>
      </c>
      <c r="E77" s="23">
        <v>5.0999999999999997E-2</v>
      </c>
      <c r="F77" s="23">
        <v>6.0999999999999999E-2</v>
      </c>
      <c r="G77" s="23">
        <v>6.3E-2</v>
      </c>
      <c r="H77" s="67">
        <v>6.3779988297249859E-2</v>
      </c>
    </row>
    <row r="78" spans="1:8" ht="18" x14ac:dyDescent="0.45">
      <c r="B78" s="12" t="s">
        <v>52</v>
      </c>
    </row>
    <row r="80" spans="1:8" ht="18" x14ac:dyDescent="0.45">
      <c r="A80" s="10" t="s">
        <v>21</v>
      </c>
      <c r="B80" s="4" t="s">
        <v>5</v>
      </c>
    </row>
    <row r="81" spans="1:8" ht="18" x14ac:dyDescent="0.45">
      <c r="A81" s="10"/>
      <c r="B81" s="4" t="s">
        <v>23</v>
      </c>
    </row>
    <row r="82" spans="1:8" ht="18" x14ac:dyDescent="0.45">
      <c r="B82" s="18"/>
      <c r="C82" s="20"/>
      <c r="D82" s="98" t="s">
        <v>53</v>
      </c>
      <c r="E82" s="98" t="s">
        <v>54</v>
      </c>
      <c r="F82" s="98" t="s">
        <v>55</v>
      </c>
      <c r="G82" s="98" t="s">
        <v>56</v>
      </c>
      <c r="H82" s="98" t="s">
        <v>57</v>
      </c>
    </row>
    <row r="83" spans="1:8" ht="18" x14ac:dyDescent="0.45">
      <c r="B83" s="29" t="s">
        <v>50</v>
      </c>
      <c r="C83" s="28" t="s">
        <v>31</v>
      </c>
      <c r="D83" s="96">
        <v>22</v>
      </c>
      <c r="E83" s="3">
        <v>22</v>
      </c>
      <c r="F83" s="3">
        <v>21</v>
      </c>
      <c r="G83" s="3">
        <v>19</v>
      </c>
      <c r="H83" s="68">
        <v>18</v>
      </c>
    </row>
    <row r="84" spans="1:8" ht="18" x14ac:dyDescent="0.45">
      <c r="B84" s="30"/>
      <c r="C84" s="28" t="s">
        <v>32</v>
      </c>
      <c r="D84" s="96">
        <v>2</v>
      </c>
      <c r="E84" s="3">
        <v>2</v>
      </c>
      <c r="F84" s="3">
        <v>2</v>
      </c>
      <c r="G84" s="3">
        <v>3</v>
      </c>
      <c r="H84" s="68">
        <v>3</v>
      </c>
    </row>
    <row r="85" spans="1:8" ht="18" x14ac:dyDescent="0.45">
      <c r="B85" s="133" t="s">
        <v>58</v>
      </c>
      <c r="C85" s="134"/>
      <c r="D85" s="99">
        <v>8.3000000000000004E-2</v>
      </c>
      <c r="E85" s="11">
        <v>8.3000000000000004E-2</v>
      </c>
      <c r="F85" s="11">
        <v>8.6999999999999994E-2</v>
      </c>
      <c r="G85" s="11">
        <v>0.13600000000000001</v>
      </c>
      <c r="H85" s="69">
        <v>0.14285714285714285</v>
      </c>
    </row>
    <row r="86" spans="1:8" ht="18" x14ac:dyDescent="0.45">
      <c r="D86" s="100"/>
      <c r="E86" s="13"/>
      <c r="F86" s="13"/>
      <c r="G86" s="13"/>
      <c r="H86" s="13"/>
    </row>
    <row r="87" spans="1:8" ht="18" x14ac:dyDescent="0.45">
      <c r="A87" s="10" t="s">
        <v>21</v>
      </c>
      <c r="B87" s="4" t="s">
        <v>59</v>
      </c>
    </row>
    <row r="88" spans="1:8" ht="18" x14ac:dyDescent="0.45">
      <c r="B88" s="4" t="s">
        <v>23</v>
      </c>
      <c r="D88" s="94"/>
      <c r="E88" s="4"/>
      <c r="F88" s="4"/>
      <c r="G88" s="4"/>
      <c r="H88" s="6"/>
    </row>
    <row r="89" spans="1:8" ht="18" x14ac:dyDescent="0.45">
      <c r="B89" s="18"/>
      <c r="C89" s="20"/>
      <c r="D89" s="95" t="s">
        <v>24</v>
      </c>
      <c r="E89" s="8" t="s">
        <v>25</v>
      </c>
      <c r="F89" s="8" t="s">
        <v>26</v>
      </c>
      <c r="G89" s="8" t="s">
        <v>27</v>
      </c>
      <c r="H89" s="63" t="s">
        <v>28</v>
      </c>
    </row>
    <row r="90" spans="1:8" ht="18" x14ac:dyDescent="0.45">
      <c r="B90" s="128" t="s">
        <v>60</v>
      </c>
      <c r="C90" s="28" t="s">
        <v>31</v>
      </c>
      <c r="D90" s="96">
        <v>41.1</v>
      </c>
      <c r="E90" s="3">
        <v>41.9</v>
      </c>
      <c r="F90" s="3">
        <v>42.3</v>
      </c>
      <c r="G90" s="3">
        <v>42.5</v>
      </c>
      <c r="H90" s="117">
        <v>42.626014926597229</v>
      </c>
    </row>
    <row r="91" spans="1:8" ht="18" x14ac:dyDescent="0.45">
      <c r="B91" s="129"/>
      <c r="C91" s="28" t="s">
        <v>32</v>
      </c>
      <c r="D91" s="96">
        <v>37.5</v>
      </c>
      <c r="E91" s="3">
        <v>38.5</v>
      </c>
      <c r="F91" s="3">
        <v>38.799999999999997</v>
      </c>
      <c r="G91" s="3">
        <v>39.1</v>
      </c>
      <c r="H91" s="117">
        <v>39.601307189542482</v>
      </c>
    </row>
    <row r="92" spans="1:8" ht="18" x14ac:dyDescent="0.45">
      <c r="B92" s="128" t="s">
        <v>61</v>
      </c>
      <c r="C92" s="28" t="s">
        <v>31</v>
      </c>
      <c r="D92" s="96">
        <v>15.8</v>
      </c>
      <c r="E92" s="3">
        <v>15.9</v>
      </c>
      <c r="F92" s="3">
        <v>15.8</v>
      </c>
      <c r="G92" s="3">
        <v>15.8</v>
      </c>
      <c r="H92" s="117">
        <v>15.912654801935499</v>
      </c>
    </row>
    <row r="93" spans="1:8" ht="18" x14ac:dyDescent="0.45">
      <c r="B93" s="129"/>
      <c r="C93" s="28" t="s">
        <v>32</v>
      </c>
      <c r="D93" s="96">
        <v>11.1</v>
      </c>
      <c r="E93" s="3">
        <v>11.7</v>
      </c>
      <c r="F93" s="3">
        <v>11.9</v>
      </c>
      <c r="G93" s="3">
        <v>11.8</v>
      </c>
      <c r="H93" s="118">
        <v>12.026143790849673</v>
      </c>
    </row>
    <row r="94" spans="1:8" ht="18" x14ac:dyDescent="0.45">
      <c r="B94" s="130" t="s">
        <v>62</v>
      </c>
      <c r="C94" s="28" t="s">
        <v>63</v>
      </c>
      <c r="D94" s="96">
        <v>203</v>
      </c>
      <c r="E94" s="3">
        <v>191</v>
      </c>
      <c r="F94" s="3">
        <v>298</v>
      </c>
      <c r="G94" s="3">
        <v>217</v>
      </c>
      <c r="H94" s="119">
        <v>255</v>
      </c>
    </row>
    <row r="95" spans="1:8" ht="18" x14ac:dyDescent="0.45">
      <c r="B95" s="131"/>
      <c r="C95" s="28" t="s">
        <v>64</v>
      </c>
      <c r="D95" s="96">
        <v>305</v>
      </c>
      <c r="E95" s="3">
        <v>418</v>
      </c>
      <c r="F95" s="3">
        <v>392</v>
      </c>
      <c r="G95" s="3">
        <v>354</v>
      </c>
      <c r="H95" s="119">
        <v>313</v>
      </c>
    </row>
    <row r="96" spans="1:8" ht="36" x14ac:dyDescent="0.45">
      <c r="B96" s="131"/>
      <c r="C96" s="116" t="s">
        <v>65</v>
      </c>
      <c r="D96" s="101" t="s">
        <v>66</v>
      </c>
      <c r="E96" s="45" t="s">
        <v>67</v>
      </c>
      <c r="F96" s="45" t="s">
        <v>68</v>
      </c>
      <c r="G96" s="45" t="s">
        <v>69</v>
      </c>
      <c r="H96" s="45" t="s">
        <v>70</v>
      </c>
    </row>
    <row r="97" spans="1:8" ht="18" x14ac:dyDescent="0.45">
      <c r="B97" s="131"/>
      <c r="C97" s="28" t="s">
        <v>71</v>
      </c>
      <c r="D97" s="96">
        <v>11</v>
      </c>
      <c r="E97" s="3">
        <v>10</v>
      </c>
      <c r="F97" s="3">
        <v>13</v>
      </c>
      <c r="G97" s="3">
        <v>5</v>
      </c>
      <c r="H97" s="119">
        <v>5</v>
      </c>
    </row>
    <row r="98" spans="1:8" ht="18" x14ac:dyDescent="0.45">
      <c r="B98" s="132"/>
      <c r="C98" s="28" t="s">
        <v>72</v>
      </c>
      <c r="D98" s="96">
        <v>483</v>
      </c>
      <c r="E98" s="3">
        <v>25</v>
      </c>
      <c r="F98" s="3">
        <v>36</v>
      </c>
      <c r="G98" s="3">
        <v>25</v>
      </c>
      <c r="H98" s="119">
        <v>440</v>
      </c>
    </row>
    <row r="99" spans="1:8" ht="18" x14ac:dyDescent="0.45">
      <c r="B99" s="28"/>
      <c r="C99" s="28" t="s">
        <v>33</v>
      </c>
      <c r="D99" s="115">
        <v>1002</v>
      </c>
      <c r="E99" s="3">
        <v>644</v>
      </c>
      <c r="F99" s="3">
        <v>739</v>
      </c>
      <c r="G99" s="3">
        <v>601</v>
      </c>
      <c r="H99" s="119">
        <v>1013</v>
      </c>
    </row>
    <row r="100" spans="1:8" ht="18" x14ac:dyDescent="0.45">
      <c r="B100" t="s">
        <v>73</v>
      </c>
      <c r="G100" s="12"/>
      <c r="H100" s="12"/>
    </row>
    <row r="101" spans="1:8" ht="15.75" customHeight="1" x14ac:dyDescent="0.45">
      <c r="G101" s="50"/>
      <c r="H101" s="50"/>
    </row>
    <row r="102" spans="1:8" ht="18" x14ac:dyDescent="0.45">
      <c r="A102" s="10" t="s">
        <v>21</v>
      </c>
      <c r="B102" s="4" t="s">
        <v>74</v>
      </c>
    </row>
    <row r="103" spans="1:8" ht="18" x14ac:dyDescent="0.45">
      <c r="B103" s="4" t="s">
        <v>23</v>
      </c>
      <c r="D103" s="94"/>
      <c r="E103" s="4"/>
      <c r="F103" s="4"/>
      <c r="G103" s="4"/>
      <c r="H103" s="6"/>
    </row>
    <row r="104" spans="1:8" ht="18" x14ac:dyDescent="0.45">
      <c r="B104" s="18"/>
      <c r="C104" s="20"/>
      <c r="D104" s="95" t="s">
        <v>24</v>
      </c>
      <c r="E104" s="8" t="s">
        <v>25</v>
      </c>
      <c r="F104" s="8" t="s">
        <v>26</v>
      </c>
      <c r="G104" s="8" t="s">
        <v>27</v>
      </c>
      <c r="H104" s="63" t="s">
        <v>75</v>
      </c>
    </row>
    <row r="105" spans="1:8" ht="18" x14ac:dyDescent="0.45">
      <c r="B105" s="128" t="s">
        <v>76</v>
      </c>
      <c r="C105" s="28" t="s">
        <v>31</v>
      </c>
      <c r="D105" s="96">
        <v>204</v>
      </c>
      <c r="E105" s="3">
        <v>42</v>
      </c>
      <c r="F105" s="3">
        <v>104</v>
      </c>
      <c r="G105" s="3">
        <v>150</v>
      </c>
      <c r="H105" s="112">
        <v>172</v>
      </c>
    </row>
    <row r="106" spans="1:8" ht="18" x14ac:dyDescent="0.45">
      <c r="B106" s="129"/>
      <c r="C106" s="28" t="s">
        <v>32</v>
      </c>
      <c r="D106" s="96">
        <v>76</v>
      </c>
      <c r="E106" s="3">
        <v>16</v>
      </c>
      <c r="F106" s="3">
        <v>23</v>
      </c>
      <c r="G106" s="3">
        <v>26</v>
      </c>
      <c r="H106" s="112">
        <v>34</v>
      </c>
    </row>
    <row r="107" spans="1:8" ht="18" x14ac:dyDescent="0.45">
      <c r="B107" s="128" t="s">
        <v>77</v>
      </c>
      <c r="C107" s="28" t="s">
        <v>31</v>
      </c>
      <c r="D107" s="96">
        <v>0</v>
      </c>
      <c r="E107" s="3">
        <v>5</v>
      </c>
      <c r="F107" s="3">
        <v>2</v>
      </c>
      <c r="G107" s="3">
        <v>2</v>
      </c>
      <c r="H107" s="112">
        <v>1</v>
      </c>
    </row>
    <row r="108" spans="1:8" ht="18" x14ac:dyDescent="0.45">
      <c r="B108" s="129"/>
      <c r="C108" s="28" t="s">
        <v>32</v>
      </c>
      <c r="D108" s="96">
        <v>0</v>
      </c>
      <c r="E108" s="3">
        <v>5</v>
      </c>
      <c r="F108" s="3">
        <v>0</v>
      </c>
      <c r="G108" s="3">
        <v>0</v>
      </c>
      <c r="H108" s="112">
        <v>1</v>
      </c>
    </row>
    <row r="109" spans="1:8" ht="18" x14ac:dyDescent="0.45">
      <c r="B109" s="128" t="s">
        <v>78</v>
      </c>
      <c r="C109" s="28" t="s">
        <v>31</v>
      </c>
      <c r="D109" s="96">
        <v>182</v>
      </c>
      <c r="E109" s="3">
        <v>54</v>
      </c>
      <c r="F109" s="3">
        <v>74</v>
      </c>
      <c r="G109" s="3">
        <v>75</v>
      </c>
      <c r="H109" s="112">
        <v>94</v>
      </c>
    </row>
    <row r="110" spans="1:8" ht="18" x14ac:dyDescent="0.45">
      <c r="B110" s="129"/>
      <c r="C110" s="28" t="s">
        <v>79</v>
      </c>
      <c r="D110" s="96">
        <v>9</v>
      </c>
      <c r="E110" s="3">
        <v>1</v>
      </c>
      <c r="F110" s="3">
        <v>4</v>
      </c>
      <c r="G110" s="3">
        <v>3</v>
      </c>
      <c r="H110" s="112">
        <v>2</v>
      </c>
    </row>
    <row r="111" spans="1:8" ht="18" x14ac:dyDescent="0.45">
      <c r="B111" s="128" t="s">
        <v>33</v>
      </c>
      <c r="C111" s="28" t="s">
        <v>31</v>
      </c>
      <c r="D111" s="96">
        <v>386</v>
      </c>
      <c r="E111" s="3">
        <v>101</v>
      </c>
      <c r="F111" s="3">
        <v>180</v>
      </c>
      <c r="G111" s="3">
        <v>227</v>
      </c>
      <c r="H111" s="112">
        <v>267</v>
      </c>
    </row>
    <row r="112" spans="1:8" ht="18" x14ac:dyDescent="0.45">
      <c r="B112" s="129"/>
      <c r="C112" s="28" t="s">
        <v>32</v>
      </c>
      <c r="D112" s="96">
        <v>85</v>
      </c>
      <c r="E112" s="3">
        <v>22</v>
      </c>
      <c r="F112" s="3">
        <v>27</v>
      </c>
      <c r="G112" s="3">
        <v>29</v>
      </c>
      <c r="H112" s="112">
        <v>37</v>
      </c>
    </row>
    <row r="113" spans="1:9" ht="18" x14ac:dyDescent="0.45">
      <c r="B113" s="4"/>
      <c r="H113" s="49"/>
    </row>
    <row r="114" spans="1:9" ht="18" x14ac:dyDescent="0.45">
      <c r="A114" s="10" t="s">
        <v>21</v>
      </c>
      <c r="B114" s="4" t="s">
        <v>80</v>
      </c>
      <c r="H114" s="49"/>
    </row>
    <row r="115" spans="1:9" ht="18" x14ac:dyDescent="0.45">
      <c r="B115" s="4" t="s">
        <v>23</v>
      </c>
      <c r="C115" s="54"/>
      <c r="D115" s="94"/>
      <c r="E115" s="4"/>
      <c r="F115" s="4"/>
      <c r="G115" s="4"/>
      <c r="H115" s="70"/>
    </row>
    <row r="116" spans="1:9" ht="18" x14ac:dyDescent="0.45">
      <c r="B116" s="18"/>
      <c r="C116" s="20"/>
      <c r="D116" s="95" t="s">
        <v>24</v>
      </c>
      <c r="E116" s="8" t="s">
        <v>25</v>
      </c>
      <c r="F116" s="8" t="s">
        <v>26</v>
      </c>
      <c r="G116" s="8" t="s">
        <v>27</v>
      </c>
      <c r="H116" s="63" t="s">
        <v>75</v>
      </c>
    </row>
    <row r="117" spans="1:9" ht="18" x14ac:dyDescent="0.45">
      <c r="B117" s="29" t="s">
        <v>81</v>
      </c>
      <c r="C117" s="28" t="s">
        <v>31</v>
      </c>
      <c r="D117" s="96">
        <v>6</v>
      </c>
      <c r="E117" s="3">
        <v>70</v>
      </c>
      <c r="F117" s="3">
        <v>248</v>
      </c>
      <c r="G117" s="3">
        <v>377</v>
      </c>
      <c r="H117" s="112">
        <v>322</v>
      </c>
    </row>
    <row r="118" spans="1:9" ht="18" x14ac:dyDescent="0.45">
      <c r="B118" s="30"/>
      <c r="C118" s="28" t="s">
        <v>32</v>
      </c>
      <c r="D118" s="96">
        <v>4</v>
      </c>
      <c r="E118" s="3">
        <v>14</v>
      </c>
      <c r="F118" s="3">
        <v>56</v>
      </c>
      <c r="G118" s="3">
        <v>68</v>
      </c>
      <c r="H118" s="112">
        <v>102</v>
      </c>
    </row>
    <row r="119" spans="1:9" ht="18" x14ac:dyDescent="0.45">
      <c r="B119" s="29" t="s">
        <v>82</v>
      </c>
      <c r="C119" s="28" t="s">
        <v>31</v>
      </c>
      <c r="D119" s="96">
        <v>1</v>
      </c>
      <c r="E119" s="3">
        <v>0</v>
      </c>
      <c r="F119" s="3">
        <v>0</v>
      </c>
      <c r="G119" s="3">
        <v>3</v>
      </c>
      <c r="H119" s="112">
        <v>62</v>
      </c>
    </row>
    <row r="120" spans="1:9" ht="18" x14ac:dyDescent="0.45">
      <c r="B120" s="30"/>
      <c r="C120" s="28" t="s">
        <v>32</v>
      </c>
      <c r="D120" s="96">
        <v>0</v>
      </c>
      <c r="E120" s="3">
        <v>0</v>
      </c>
      <c r="F120" s="3">
        <v>0</v>
      </c>
      <c r="G120" s="3">
        <v>0</v>
      </c>
      <c r="H120" s="112">
        <v>3</v>
      </c>
    </row>
    <row r="121" spans="1:9" ht="18" x14ac:dyDescent="0.45">
      <c r="B121" s="29" t="s">
        <v>33</v>
      </c>
      <c r="C121" s="28" t="s">
        <v>31</v>
      </c>
      <c r="D121" s="96">
        <v>7</v>
      </c>
      <c r="E121" s="3">
        <v>70</v>
      </c>
      <c r="F121" s="3">
        <v>248</v>
      </c>
      <c r="G121" s="3">
        <v>380</v>
      </c>
      <c r="H121" s="112">
        <v>384</v>
      </c>
    </row>
    <row r="122" spans="1:9" ht="18" x14ac:dyDescent="0.45">
      <c r="B122" s="30"/>
      <c r="C122" s="28" t="s">
        <v>32</v>
      </c>
      <c r="D122" s="96">
        <v>4</v>
      </c>
      <c r="E122" s="3">
        <v>14</v>
      </c>
      <c r="F122" s="3">
        <v>56</v>
      </c>
      <c r="G122" s="3">
        <v>68</v>
      </c>
      <c r="H122" s="112">
        <v>105</v>
      </c>
    </row>
    <row r="123" spans="1:9" ht="18" x14ac:dyDescent="0.45">
      <c r="B123" s="4"/>
    </row>
    <row r="124" spans="1:9" ht="18" x14ac:dyDescent="0.45">
      <c r="A124" s="10" t="s">
        <v>21</v>
      </c>
      <c r="B124" s="4" t="s">
        <v>9</v>
      </c>
    </row>
    <row r="125" spans="1:9" ht="18" x14ac:dyDescent="0.45">
      <c r="A125" s="10"/>
      <c r="B125" s="4" t="s">
        <v>23</v>
      </c>
      <c r="C125" s="54"/>
    </row>
    <row r="126" spans="1:9" ht="32.4" customHeight="1" x14ac:dyDescent="0.45">
      <c r="B126" s="18"/>
      <c r="C126" s="19"/>
      <c r="D126" s="102"/>
      <c r="E126" s="20"/>
      <c r="F126" s="202" t="s">
        <v>83</v>
      </c>
      <c r="G126" s="203"/>
      <c r="H126" s="200" t="s">
        <v>84</v>
      </c>
      <c r="I126" s="201"/>
    </row>
    <row r="127" spans="1:9" ht="108" x14ac:dyDescent="0.45">
      <c r="B127" s="194" t="s">
        <v>85</v>
      </c>
      <c r="C127" s="195"/>
      <c r="D127" s="103" t="s">
        <v>86</v>
      </c>
      <c r="E127" s="14"/>
      <c r="F127" s="188">
        <v>202600</v>
      </c>
      <c r="G127" s="189"/>
      <c r="H127" s="192">
        <v>1.1599999999999999</v>
      </c>
      <c r="I127" s="193"/>
    </row>
    <row r="128" spans="1:9" ht="72" x14ac:dyDescent="0.45">
      <c r="B128" s="196"/>
      <c r="C128" s="197"/>
      <c r="D128" s="103" t="s">
        <v>87</v>
      </c>
      <c r="E128" s="14"/>
      <c r="F128" s="188">
        <v>207500</v>
      </c>
      <c r="G128" s="189"/>
      <c r="H128" s="192">
        <v>1.19</v>
      </c>
      <c r="I128" s="193"/>
    </row>
    <row r="129" spans="1:11" ht="54" x14ac:dyDescent="0.45">
      <c r="B129" s="196"/>
      <c r="C129" s="197"/>
      <c r="D129" s="103" t="s">
        <v>88</v>
      </c>
      <c r="E129" s="14"/>
      <c r="F129" s="188">
        <v>221200</v>
      </c>
      <c r="G129" s="189"/>
      <c r="H129" s="192">
        <v>1.17</v>
      </c>
      <c r="I129" s="193"/>
    </row>
    <row r="130" spans="1:11" ht="36" x14ac:dyDescent="0.45">
      <c r="B130" s="196"/>
      <c r="C130" s="197"/>
      <c r="D130" s="103" t="s">
        <v>89</v>
      </c>
      <c r="E130" s="14"/>
      <c r="F130" s="188">
        <v>206000</v>
      </c>
      <c r="G130" s="189"/>
      <c r="H130" s="192">
        <v>1.0900000000000001</v>
      </c>
      <c r="I130" s="193"/>
    </row>
    <row r="131" spans="1:11" ht="36" x14ac:dyDescent="0.45">
      <c r="B131" s="196"/>
      <c r="C131" s="197"/>
      <c r="D131" s="103" t="s">
        <v>90</v>
      </c>
      <c r="E131" s="14"/>
      <c r="F131" s="188">
        <v>260000</v>
      </c>
      <c r="G131" s="189"/>
      <c r="H131" s="192">
        <v>1.38</v>
      </c>
      <c r="I131" s="193"/>
    </row>
    <row r="132" spans="1:11" ht="36" x14ac:dyDescent="0.45">
      <c r="B132" s="196"/>
      <c r="C132" s="197"/>
      <c r="D132" s="103" t="s">
        <v>91</v>
      </c>
      <c r="E132" s="14"/>
      <c r="F132" s="188">
        <v>280000</v>
      </c>
      <c r="G132" s="189"/>
      <c r="H132" s="192">
        <v>1.48</v>
      </c>
      <c r="I132" s="193"/>
    </row>
    <row r="133" spans="1:11" ht="36" x14ac:dyDescent="0.45">
      <c r="B133" s="198"/>
      <c r="C133" s="199"/>
      <c r="D133" s="103" t="s">
        <v>92</v>
      </c>
      <c r="E133" s="14"/>
      <c r="F133" s="188">
        <v>301200</v>
      </c>
      <c r="G133" s="189"/>
      <c r="H133" s="192">
        <v>1.59</v>
      </c>
      <c r="I133" s="193"/>
      <c r="K133" s="58"/>
    </row>
    <row r="134" spans="1:11" ht="36" x14ac:dyDescent="0.45">
      <c r="B134" s="194" t="s">
        <v>93</v>
      </c>
      <c r="C134" s="195"/>
      <c r="D134" s="104" t="s">
        <v>94</v>
      </c>
      <c r="E134" s="14"/>
      <c r="F134" s="190" t="s">
        <v>95</v>
      </c>
      <c r="G134" s="191"/>
      <c r="H134" s="46"/>
      <c r="I134" s="47"/>
    </row>
    <row r="135" spans="1:11" ht="90" x14ac:dyDescent="0.45">
      <c r="B135" s="196"/>
      <c r="C135" s="197"/>
      <c r="D135" s="105" t="s">
        <v>96</v>
      </c>
      <c r="E135" s="14"/>
      <c r="F135" s="190" t="s">
        <v>97</v>
      </c>
      <c r="G135" s="191"/>
      <c r="H135" s="48"/>
      <c r="I135" s="49"/>
    </row>
    <row r="136" spans="1:11" ht="36.6" customHeight="1" x14ac:dyDescent="0.45">
      <c r="B136" s="198"/>
      <c r="C136" s="199"/>
      <c r="D136" s="105" t="s">
        <v>98</v>
      </c>
      <c r="E136" s="14"/>
      <c r="F136" s="190" t="s">
        <v>99</v>
      </c>
      <c r="G136" s="191"/>
      <c r="H136" s="48"/>
      <c r="I136" s="49"/>
    </row>
    <row r="137" spans="1:11" ht="18" x14ac:dyDescent="0.45">
      <c r="B137" s="7" t="s">
        <v>100</v>
      </c>
      <c r="C137" s="124" t="s">
        <v>101</v>
      </c>
    </row>
    <row r="138" spans="1:11" ht="18" x14ac:dyDescent="0.45">
      <c r="C138" s="49" t="s">
        <v>102</v>
      </c>
    </row>
    <row r="139" spans="1:11" ht="18" x14ac:dyDescent="0.45">
      <c r="B139" s="4"/>
    </row>
    <row r="140" spans="1:11" ht="17.7" customHeight="1" x14ac:dyDescent="0.45">
      <c r="B140" s="18"/>
      <c r="C140" s="19"/>
      <c r="D140" s="102"/>
      <c r="E140" s="19"/>
      <c r="F140" s="20"/>
      <c r="G140" s="183" t="s">
        <v>75</v>
      </c>
      <c r="H140" s="162"/>
    </row>
    <row r="141" spans="1:11" ht="18" x14ac:dyDescent="0.45">
      <c r="B141" s="34" t="s">
        <v>103</v>
      </c>
      <c r="C141" s="37"/>
      <c r="D141" s="106"/>
      <c r="E141" s="14"/>
      <c r="F141" s="1" t="s">
        <v>104</v>
      </c>
      <c r="G141" s="184">
        <v>8135000</v>
      </c>
      <c r="H141" s="185"/>
    </row>
    <row r="142" spans="1:11" ht="18" x14ac:dyDescent="0.45">
      <c r="B142" s="34" t="s">
        <v>105</v>
      </c>
      <c r="C142" s="37"/>
      <c r="D142" s="106"/>
      <c r="E142" s="14"/>
      <c r="F142" s="1" t="s">
        <v>104</v>
      </c>
      <c r="G142" s="186">
        <v>0.79</v>
      </c>
      <c r="H142" s="187"/>
    </row>
    <row r="143" spans="1:11" ht="18" x14ac:dyDescent="0.45">
      <c r="B143" s="4"/>
    </row>
    <row r="144" spans="1:11" ht="18" x14ac:dyDescent="0.45">
      <c r="A144" s="10" t="s">
        <v>21</v>
      </c>
      <c r="B144" s="4" t="s">
        <v>106</v>
      </c>
    </row>
    <row r="145" spans="1:12" ht="18" x14ac:dyDescent="0.45">
      <c r="B145" s="4" t="s">
        <v>23</v>
      </c>
      <c r="C145" s="54"/>
      <c r="D145" s="94"/>
      <c r="E145" s="4"/>
      <c r="F145" s="4"/>
      <c r="G145" s="4"/>
      <c r="H145" s="6"/>
    </row>
    <row r="146" spans="1:12" ht="18" x14ac:dyDescent="0.45">
      <c r="B146" s="18"/>
      <c r="C146" s="20"/>
      <c r="D146" s="95" t="s">
        <v>24</v>
      </c>
      <c r="E146" s="8" t="s">
        <v>25</v>
      </c>
      <c r="F146" s="8" t="s">
        <v>26</v>
      </c>
      <c r="G146" s="8" t="s">
        <v>27</v>
      </c>
      <c r="H146" s="63" t="s">
        <v>28</v>
      </c>
    </row>
    <row r="147" spans="1:12" ht="18" x14ac:dyDescent="0.45">
      <c r="B147" s="32" t="s">
        <v>107</v>
      </c>
      <c r="C147" s="12"/>
      <c r="D147" s="169" t="s">
        <v>108</v>
      </c>
      <c r="E147" s="171" t="s">
        <v>109</v>
      </c>
      <c r="F147" s="171" t="s">
        <v>110</v>
      </c>
      <c r="G147" s="173" t="s">
        <v>111</v>
      </c>
      <c r="H147" s="174">
        <v>1948.64219921625</v>
      </c>
    </row>
    <row r="148" spans="1:12" ht="18" x14ac:dyDescent="0.45">
      <c r="B148" s="38" t="s">
        <v>112</v>
      </c>
      <c r="C148" s="21"/>
      <c r="D148" s="170"/>
      <c r="E148" s="172"/>
      <c r="F148" s="172"/>
      <c r="G148" s="173"/>
      <c r="H148" s="175"/>
    </row>
    <row r="149" spans="1:12" ht="18" x14ac:dyDescent="0.45">
      <c r="B149" s="32" t="s">
        <v>113</v>
      </c>
      <c r="C149" s="15"/>
      <c r="D149" s="169" t="s">
        <v>114</v>
      </c>
      <c r="E149" s="171" t="s">
        <v>115</v>
      </c>
      <c r="F149" s="171" t="s">
        <v>116</v>
      </c>
      <c r="G149" s="173" t="s">
        <v>117</v>
      </c>
      <c r="H149" s="174">
        <v>305.78403983788797</v>
      </c>
    </row>
    <row r="150" spans="1:12" ht="18" x14ac:dyDescent="0.45">
      <c r="B150" s="38" t="s">
        <v>112</v>
      </c>
      <c r="C150" s="16"/>
      <c r="D150" s="170"/>
      <c r="E150" s="172"/>
      <c r="F150" s="172"/>
      <c r="G150" s="173"/>
      <c r="H150" s="175"/>
    </row>
    <row r="151" spans="1:12" ht="18" x14ac:dyDescent="0.45">
      <c r="B151" s="39" t="s">
        <v>118</v>
      </c>
      <c r="C151" s="22"/>
      <c r="D151" s="176">
        <v>0.99199999999999999</v>
      </c>
      <c r="E151" s="178">
        <v>0.89500000000000002</v>
      </c>
      <c r="F151" s="178">
        <v>0.94799999999999995</v>
      </c>
      <c r="G151" s="180">
        <v>0.93400000000000005</v>
      </c>
      <c r="H151" s="181">
        <v>0.91214159344515</v>
      </c>
    </row>
    <row r="152" spans="1:12" ht="18" x14ac:dyDescent="0.45">
      <c r="B152" s="38"/>
      <c r="C152" s="16"/>
      <c r="D152" s="177"/>
      <c r="E152" s="179"/>
      <c r="F152" s="179"/>
      <c r="G152" s="180"/>
      <c r="H152" s="182"/>
    </row>
    <row r="153" spans="1:12" ht="18" x14ac:dyDescent="0.45">
      <c r="B153" s="9" t="s">
        <v>100</v>
      </c>
      <c r="C153" s="120" t="s">
        <v>119</v>
      </c>
      <c r="D153" s="12"/>
      <c r="E153" s="12"/>
      <c r="F153" s="12"/>
      <c r="G153" s="12"/>
      <c r="L153" s="156" t="s">
        <v>120</v>
      </c>
    </row>
    <row r="154" spans="1:12" ht="18" x14ac:dyDescent="0.45">
      <c r="C154" s="157" t="s">
        <v>121</v>
      </c>
      <c r="D154" s="157"/>
      <c r="E154" s="157"/>
      <c r="F154" s="157"/>
      <c r="G154" s="157"/>
      <c r="H154" s="157"/>
      <c r="I154" s="157"/>
      <c r="J154" s="157"/>
      <c r="K154" s="157"/>
      <c r="L154" s="156"/>
    </row>
    <row r="155" spans="1:12" ht="18" x14ac:dyDescent="0.45">
      <c r="B155" s="4"/>
    </row>
    <row r="156" spans="1:12" ht="18" x14ac:dyDescent="0.45">
      <c r="A156" s="10" t="s">
        <v>21</v>
      </c>
      <c r="B156" s="4" t="s">
        <v>11</v>
      </c>
    </row>
    <row r="157" spans="1:12" ht="18" x14ac:dyDescent="0.45">
      <c r="B157" s="4" t="s">
        <v>23</v>
      </c>
      <c r="C157" s="54"/>
      <c r="H157" s="6"/>
    </row>
    <row r="158" spans="1:12" ht="18" x14ac:dyDescent="0.45">
      <c r="B158" s="18"/>
      <c r="C158" s="20"/>
      <c r="D158" s="95" t="s">
        <v>24</v>
      </c>
      <c r="E158" s="8" t="s">
        <v>25</v>
      </c>
      <c r="F158" s="8" t="s">
        <v>26</v>
      </c>
      <c r="G158" s="8" t="s">
        <v>27</v>
      </c>
      <c r="H158" s="63" t="s">
        <v>28</v>
      </c>
    </row>
    <row r="159" spans="1:12" ht="18" x14ac:dyDescent="0.45">
      <c r="B159" s="166" t="s">
        <v>122</v>
      </c>
      <c r="C159" s="1" t="s">
        <v>31</v>
      </c>
      <c r="D159" s="96">
        <v>35</v>
      </c>
      <c r="E159" s="3">
        <v>88</v>
      </c>
      <c r="F159" s="3">
        <v>128</v>
      </c>
      <c r="G159" s="3">
        <v>126</v>
      </c>
      <c r="H159" s="112">
        <v>201</v>
      </c>
    </row>
    <row r="160" spans="1:12" ht="18" x14ac:dyDescent="0.45">
      <c r="B160" s="167"/>
      <c r="C160" s="1" t="s">
        <v>32</v>
      </c>
      <c r="D160" s="96">
        <v>46</v>
      </c>
      <c r="E160" s="3">
        <v>68</v>
      </c>
      <c r="F160" s="3">
        <v>57</v>
      </c>
      <c r="G160" s="3">
        <v>66</v>
      </c>
      <c r="H160" s="112">
        <v>66</v>
      </c>
    </row>
    <row r="161" spans="1:9" ht="18" x14ac:dyDescent="0.45">
      <c r="B161" s="168"/>
      <c r="C161" s="1" t="s">
        <v>33</v>
      </c>
      <c r="D161" s="96">
        <v>81</v>
      </c>
      <c r="E161" s="3">
        <v>156</v>
      </c>
      <c r="F161" s="3">
        <v>185</v>
      </c>
      <c r="G161" s="3">
        <v>192</v>
      </c>
      <c r="H161" s="112">
        <v>267</v>
      </c>
    </row>
    <row r="162" spans="1:9" ht="18" x14ac:dyDescent="0.45">
      <c r="B162" s="4"/>
      <c r="H162" s="53"/>
    </row>
    <row r="163" spans="1:9" ht="18" x14ac:dyDescent="0.45">
      <c r="A163" s="10" t="s">
        <v>21</v>
      </c>
      <c r="B163" s="4" t="s">
        <v>12</v>
      </c>
      <c r="H163" s="53"/>
    </row>
    <row r="164" spans="1:9" ht="18" x14ac:dyDescent="0.45">
      <c r="B164" s="4" t="s">
        <v>23</v>
      </c>
      <c r="C164" s="54"/>
      <c r="H164" s="6"/>
    </row>
    <row r="165" spans="1:9" ht="18" x14ac:dyDescent="0.45">
      <c r="B165" s="18"/>
      <c r="C165" s="20"/>
      <c r="D165" s="95" t="s">
        <v>24</v>
      </c>
      <c r="E165" s="8" t="s">
        <v>25</v>
      </c>
      <c r="F165" s="8" t="s">
        <v>26</v>
      </c>
      <c r="G165" s="8" t="s">
        <v>27</v>
      </c>
      <c r="H165" s="63" t="s">
        <v>75</v>
      </c>
    </row>
    <row r="166" spans="1:9" ht="18" x14ac:dyDescent="0.45">
      <c r="B166" s="28" t="s">
        <v>123</v>
      </c>
      <c r="C166" s="1"/>
      <c r="D166" s="99">
        <v>0.96</v>
      </c>
      <c r="E166" s="11">
        <v>0.95</v>
      </c>
      <c r="F166" s="11">
        <v>0.94</v>
      </c>
      <c r="G166" s="11">
        <v>0.91800000000000004</v>
      </c>
      <c r="H166" s="67">
        <v>0.89300000000000002</v>
      </c>
      <c r="I166" s="17"/>
    </row>
    <row r="167" spans="1:9" ht="18" x14ac:dyDescent="0.45">
      <c r="B167" s="7" t="s">
        <v>100</v>
      </c>
      <c r="C167" s="24" t="s">
        <v>124</v>
      </c>
      <c r="I167" s="156" t="s">
        <v>120</v>
      </c>
    </row>
    <row r="168" spans="1:9" ht="18" x14ac:dyDescent="0.45">
      <c r="C168" s="157" t="s">
        <v>125</v>
      </c>
      <c r="D168" s="157"/>
      <c r="E168" s="157"/>
      <c r="F168" s="157"/>
      <c r="G168" s="157"/>
      <c r="H168" s="157"/>
      <c r="I168" s="156"/>
    </row>
    <row r="169" spans="1:9" ht="18" x14ac:dyDescent="0.45">
      <c r="B169" s="4"/>
    </row>
    <row r="170" spans="1:9" ht="18" x14ac:dyDescent="0.45">
      <c r="A170" s="10" t="s">
        <v>21</v>
      </c>
      <c r="B170" s="66" t="s">
        <v>126</v>
      </c>
    </row>
    <row r="171" spans="1:9" s="49" customFormat="1" ht="18" x14ac:dyDescent="0.45">
      <c r="B171" s="160" t="s">
        <v>127</v>
      </c>
      <c r="C171" s="161"/>
      <c r="D171" s="162"/>
      <c r="E171" s="36" t="s">
        <v>31</v>
      </c>
      <c r="F171" s="36" t="s">
        <v>32</v>
      </c>
      <c r="G171" s="36" t="s">
        <v>33</v>
      </c>
    </row>
    <row r="172" spans="1:9" ht="18" x14ac:dyDescent="0.45">
      <c r="B172" s="141" t="s">
        <v>128</v>
      </c>
      <c r="C172" s="141" t="s">
        <v>129</v>
      </c>
      <c r="D172" s="141"/>
      <c r="E172" s="52" t="s">
        <v>42</v>
      </c>
      <c r="F172" s="119">
        <v>4</v>
      </c>
      <c r="G172" s="119">
        <v>4</v>
      </c>
    </row>
    <row r="173" spans="1:9" ht="18" x14ac:dyDescent="0.45">
      <c r="B173" s="141"/>
      <c r="C173" s="141" t="s">
        <v>130</v>
      </c>
      <c r="D173" s="141"/>
      <c r="E173" s="52" t="s">
        <v>42</v>
      </c>
      <c r="F173" s="119">
        <v>78</v>
      </c>
      <c r="G173" s="119">
        <v>78</v>
      </c>
    </row>
    <row r="174" spans="1:9" ht="18" x14ac:dyDescent="0.45">
      <c r="B174" s="141"/>
      <c r="C174" s="141" t="s">
        <v>131</v>
      </c>
      <c r="D174" s="141"/>
      <c r="E174" s="119">
        <v>191</v>
      </c>
      <c r="F174" s="119" t="s">
        <v>42</v>
      </c>
      <c r="G174" s="119">
        <f t="shared" ref="G174:G183" si="2">SUM(E174:F174)</f>
        <v>191</v>
      </c>
    </row>
    <row r="175" spans="1:9" ht="18" x14ac:dyDescent="0.45">
      <c r="B175" s="141"/>
      <c r="C175" s="141" t="s">
        <v>132</v>
      </c>
      <c r="D175" s="141"/>
      <c r="E175" s="119">
        <v>201</v>
      </c>
      <c r="F175" s="119">
        <v>66</v>
      </c>
      <c r="G175" s="119">
        <f t="shared" si="2"/>
        <v>267</v>
      </c>
    </row>
    <row r="176" spans="1:9" ht="18" x14ac:dyDescent="0.45">
      <c r="B176" s="141"/>
      <c r="C176" s="141" t="s">
        <v>133</v>
      </c>
      <c r="D176" s="141"/>
      <c r="E176" s="119">
        <v>77</v>
      </c>
      <c r="F176" s="119" t="s">
        <v>42</v>
      </c>
      <c r="G176" s="119">
        <f t="shared" si="2"/>
        <v>77</v>
      </c>
    </row>
    <row r="177" spans="2:8" ht="18" x14ac:dyDescent="0.45">
      <c r="B177" s="141"/>
      <c r="C177" s="141" t="s">
        <v>134</v>
      </c>
      <c r="D177" s="141"/>
      <c r="E177" s="119">
        <v>546</v>
      </c>
      <c r="F177" s="119">
        <v>158</v>
      </c>
      <c r="G177" s="119">
        <f t="shared" si="2"/>
        <v>704</v>
      </c>
    </row>
    <row r="178" spans="2:8" ht="18" x14ac:dyDescent="0.45">
      <c r="B178" s="141"/>
      <c r="C178" s="141" t="s">
        <v>135</v>
      </c>
      <c r="D178" s="141"/>
      <c r="E178" s="119">
        <v>20</v>
      </c>
      <c r="F178" s="119">
        <v>172</v>
      </c>
      <c r="G178" s="119">
        <f t="shared" si="2"/>
        <v>192</v>
      </c>
    </row>
    <row r="179" spans="2:8" ht="18" x14ac:dyDescent="0.45">
      <c r="B179" s="141" t="s">
        <v>136</v>
      </c>
      <c r="C179" s="141" t="s">
        <v>137</v>
      </c>
      <c r="D179" s="141"/>
      <c r="E179" s="119">
        <v>4</v>
      </c>
      <c r="F179" s="119">
        <v>1</v>
      </c>
      <c r="G179" s="119">
        <f t="shared" si="2"/>
        <v>5</v>
      </c>
    </row>
    <row r="180" spans="2:8" ht="18" x14ac:dyDescent="0.45">
      <c r="B180" s="141"/>
      <c r="C180" s="141" t="s">
        <v>138</v>
      </c>
      <c r="D180" s="141"/>
      <c r="E180" s="119">
        <v>315</v>
      </c>
      <c r="F180" s="119">
        <v>60</v>
      </c>
      <c r="G180" s="119">
        <f t="shared" si="2"/>
        <v>375</v>
      </c>
    </row>
    <row r="181" spans="2:8" ht="32.4" customHeight="1" x14ac:dyDescent="0.45">
      <c r="B181" s="141"/>
      <c r="C181" s="163" t="s">
        <v>139</v>
      </c>
      <c r="D181" s="163"/>
      <c r="E181" s="119">
        <v>0</v>
      </c>
      <c r="F181" s="119">
        <v>3</v>
      </c>
      <c r="G181" s="119">
        <f t="shared" si="2"/>
        <v>3</v>
      </c>
    </row>
    <row r="182" spans="2:8" ht="18" x14ac:dyDescent="0.45">
      <c r="B182" s="141" t="s">
        <v>140</v>
      </c>
      <c r="C182" s="141" t="s">
        <v>141</v>
      </c>
      <c r="D182" s="141"/>
      <c r="E182" s="119">
        <v>212</v>
      </c>
      <c r="F182" s="119">
        <v>48</v>
      </c>
      <c r="G182" s="119">
        <f t="shared" si="2"/>
        <v>260</v>
      </c>
    </row>
    <row r="183" spans="2:8" ht="18" x14ac:dyDescent="0.45">
      <c r="B183" s="141"/>
      <c r="C183" s="141" t="s">
        <v>142</v>
      </c>
      <c r="D183" s="141"/>
      <c r="E183" s="119">
        <v>885</v>
      </c>
      <c r="F183" s="119">
        <v>44</v>
      </c>
      <c r="G183" s="119">
        <f t="shared" si="2"/>
        <v>929</v>
      </c>
    </row>
    <row r="184" spans="2:8" ht="18" x14ac:dyDescent="0.45">
      <c r="B184" s="141"/>
      <c r="C184" s="128" t="s">
        <v>143</v>
      </c>
      <c r="D184" s="128"/>
      <c r="E184" s="164">
        <v>6493</v>
      </c>
      <c r="F184" s="164">
        <v>1184</v>
      </c>
      <c r="G184" s="164">
        <v>7677</v>
      </c>
    </row>
    <row r="185" spans="2:8" ht="18" x14ac:dyDescent="0.45">
      <c r="B185" s="141"/>
      <c r="C185" s="149" t="s">
        <v>144</v>
      </c>
      <c r="D185" s="150"/>
      <c r="E185" s="165"/>
      <c r="F185" s="165"/>
      <c r="G185" s="165"/>
    </row>
    <row r="186" spans="2:8" ht="18" customHeight="1" x14ac:dyDescent="0.45">
      <c r="B186" s="141"/>
      <c r="C186" s="128" t="s">
        <v>145</v>
      </c>
      <c r="D186" s="128"/>
      <c r="E186" s="146" t="s">
        <v>146</v>
      </c>
      <c r="F186" s="146" t="s">
        <v>147</v>
      </c>
      <c r="G186" s="146" t="s">
        <v>148</v>
      </c>
    </row>
    <row r="187" spans="2:8" ht="31.2" customHeight="1" x14ac:dyDescent="0.45">
      <c r="B187" s="141"/>
      <c r="C187" s="158" t="s">
        <v>149</v>
      </c>
      <c r="D187" s="159"/>
      <c r="E187" s="147"/>
      <c r="F187" s="147"/>
      <c r="G187" s="147"/>
    </row>
    <row r="188" spans="2:8" ht="18" x14ac:dyDescent="0.45">
      <c r="B188" s="141"/>
      <c r="C188" s="152" t="s">
        <v>150</v>
      </c>
      <c r="D188" s="153"/>
      <c r="E188" s="148"/>
      <c r="F188" s="148"/>
      <c r="G188" s="148"/>
    </row>
    <row r="189" spans="2:8" ht="18" customHeight="1" x14ac:dyDescent="0.45">
      <c r="B189" s="141"/>
      <c r="C189" s="151" t="s">
        <v>151</v>
      </c>
      <c r="D189" s="151"/>
      <c r="E189" s="154" t="s">
        <v>152</v>
      </c>
      <c r="F189" s="154" t="s">
        <v>153</v>
      </c>
      <c r="G189" s="154" t="s">
        <v>154</v>
      </c>
    </row>
    <row r="190" spans="2:8" ht="18" x14ac:dyDescent="0.45">
      <c r="B190" s="141"/>
      <c r="C190" s="152" t="s">
        <v>150</v>
      </c>
      <c r="D190" s="153"/>
      <c r="E190" s="155"/>
      <c r="F190" s="155"/>
      <c r="G190" s="155"/>
    </row>
    <row r="191" spans="2:8" ht="18" x14ac:dyDescent="0.45">
      <c r="B191" s="7"/>
      <c r="C191" s="217" t="s">
        <v>201</v>
      </c>
      <c r="D191" s="107"/>
      <c r="G191" s="127"/>
      <c r="H191" s="58"/>
    </row>
    <row r="192" spans="2:8" ht="18" x14ac:dyDescent="0.45">
      <c r="B192" s="4"/>
      <c r="C192" s="49" t="s">
        <v>155</v>
      </c>
      <c r="D192" s="107"/>
    </row>
    <row r="193" spans="1:8" ht="18" x14ac:dyDescent="0.45">
      <c r="A193" s="10" t="s">
        <v>21</v>
      </c>
      <c r="B193" s="4" t="s">
        <v>14</v>
      </c>
      <c r="C193" s="59"/>
    </row>
    <row r="194" spans="1:8" ht="18" x14ac:dyDescent="0.45">
      <c r="B194" s="4" t="s">
        <v>156</v>
      </c>
      <c r="F194" s="54"/>
      <c r="H194" s="6"/>
    </row>
    <row r="195" spans="1:8" ht="18" x14ac:dyDescent="0.45">
      <c r="B195" s="18"/>
      <c r="C195" s="20"/>
      <c r="D195" s="95">
        <v>2021</v>
      </c>
      <c r="E195" s="8">
        <v>2022</v>
      </c>
      <c r="F195" s="8">
        <v>2023</v>
      </c>
      <c r="G195" s="8">
        <v>2024</v>
      </c>
      <c r="H195" s="63">
        <v>2025</v>
      </c>
    </row>
    <row r="196" spans="1:8" ht="18" x14ac:dyDescent="0.45">
      <c r="B196" s="133" t="s">
        <v>157</v>
      </c>
      <c r="C196" s="134"/>
      <c r="D196" s="121">
        <v>361</v>
      </c>
      <c r="E196" s="122">
        <v>370.5</v>
      </c>
      <c r="F196" s="122">
        <v>360</v>
      </c>
      <c r="G196" s="122">
        <v>397.5</v>
      </c>
      <c r="H196" s="123">
        <v>427</v>
      </c>
    </row>
    <row r="197" spans="1:8" ht="18" x14ac:dyDescent="0.45">
      <c r="B197" s="133" t="s">
        <v>158</v>
      </c>
      <c r="C197" s="134"/>
      <c r="D197" s="108">
        <v>2.3900000000000001E-2</v>
      </c>
      <c r="E197" s="25">
        <v>2.41E-2</v>
      </c>
      <c r="F197" s="25">
        <v>2.3199999999999998E-2</v>
      </c>
      <c r="G197" s="25">
        <v>2.5100000000000001E-2</v>
      </c>
      <c r="H197" s="71">
        <v>2.76E-2</v>
      </c>
    </row>
    <row r="198" spans="1:8" ht="18" x14ac:dyDescent="0.45">
      <c r="B198" s="7" t="s">
        <v>100</v>
      </c>
      <c r="C198" t="s">
        <v>159</v>
      </c>
    </row>
    <row r="199" spans="1:8" ht="18" x14ac:dyDescent="0.45">
      <c r="B199" s="7" t="s">
        <v>100</v>
      </c>
      <c r="C199" t="s">
        <v>160</v>
      </c>
    </row>
    <row r="200" spans="1:8" ht="18" x14ac:dyDescent="0.45">
      <c r="B200" s="4"/>
    </row>
    <row r="201" spans="1:8" ht="18" x14ac:dyDescent="0.45">
      <c r="A201" s="10" t="s">
        <v>21</v>
      </c>
      <c r="B201" s="218" t="s">
        <v>161</v>
      </c>
      <c r="C201" s="58"/>
    </row>
    <row r="202" spans="1:8" ht="18" x14ac:dyDescent="0.45">
      <c r="A202" s="10"/>
      <c r="B202" s="4" t="s">
        <v>23</v>
      </c>
      <c r="C202" s="54"/>
    </row>
    <row r="203" spans="1:8" ht="18" x14ac:dyDescent="0.45">
      <c r="B203" s="143" t="s">
        <v>162</v>
      </c>
      <c r="C203" s="143"/>
      <c r="D203" s="143"/>
      <c r="E203" s="143"/>
      <c r="F203" s="219">
        <v>320814</v>
      </c>
      <c r="G203" s="220"/>
    </row>
    <row r="204" spans="1:8" ht="18" x14ac:dyDescent="0.45">
      <c r="B204" s="141" t="s">
        <v>163</v>
      </c>
      <c r="C204" s="141"/>
      <c r="D204" s="141"/>
      <c r="E204" s="141"/>
      <c r="F204" s="221">
        <v>344264</v>
      </c>
      <c r="G204" s="222"/>
    </row>
    <row r="205" spans="1:8" ht="18" x14ac:dyDescent="0.45">
      <c r="B205" s="143" t="s">
        <v>164</v>
      </c>
      <c r="C205" s="143"/>
      <c r="D205" s="143"/>
      <c r="E205" s="143"/>
      <c r="F205" s="223">
        <v>562916648</v>
      </c>
      <c r="G205" s="224"/>
    </row>
    <row r="206" spans="1:8" ht="18" x14ac:dyDescent="0.45">
      <c r="B206" s="141" t="s">
        <v>165</v>
      </c>
      <c r="C206" s="141"/>
      <c r="D206" s="141"/>
      <c r="E206" s="141"/>
      <c r="F206" s="144" t="s">
        <v>204</v>
      </c>
      <c r="G206" s="145"/>
    </row>
    <row r="207" spans="1:8" ht="18" x14ac:dyDescent="0.45">
      <c r="B207" s="143" t="s">
        <v>166</v>
      </c>
      <c r="C207" s="143"/>
      <c r="D207" s="143"/>
      <c r="E207" s="143"/>
      <c r="F207" s="223">
        <v>40234</v>
      </c>
      <c r="G207" s="224"/>
    </row>
    <row r="208" spans="1:8" ht="18" x14ac:dyDescent="0.45">
      <c r="B208" s="7" t="s">
        <v>167</v>
      </c>
      <c r="C208" s="217" t="s">
        <v>168</v>
      </c>
    </row>
    <row r="209" spans="1:8" ht="18.600000000000001" customHeight="1" x14ac:dyDescent="0.45">
      <c r="B209" s="7" t="s">
        <v>169</v>
      </c>
      <c r="C209" s="217" t="s">
        <v>202</v>
      </c>
    </row>
    <row r="210" spans="1:8" ht="18.600000000000001" customHeight="1" x14ac:dyDescent="0.45">
      <c r="B210" s="7" t="s">
        <v>170</v>
      </c>
      <c r="C210" s="217" t="s">
        <v>203</v>
      </c>
    </row>
    <row r="211" spans="1:8" ht="18" x14ac:dyDescent="0.45">
      <c r="B211" s="4"/>
    </row>
    <row r="212" spans="1:8" ht="18" x14ac:dyDescent="0.45">
      <c r="A212" s="10" t="s">
        <v>21</v>
      </c>
      <c r="B212" s="4" t="s">
        <v>16</v>
      </c>
    </row>
    <row r="213" spans="1:8" ht="18" x14ac:dyDescent="0.45">
      <c r="B213" s="72" t="s">
        <v>171</v>
      </c>
      <c r="C213" s="54"/>
      <c r="H213" s="6"/>
    </row>
    <row r="214" spans="1:8" ht="18" x14ac:dyDescent="0.45">
      <c r="B214" s="18"/>
      <c r="C214" s="40"/>
      <c r="D214" s="95" t="s">
        <v>24</v>
      </c>
      <c r="E214" s="8" t="s">
        <v>25</v>
      </c>
      <c r="F214" s="8" t="s">
        <v>26</v>
      </c>
      <c r="G214" s="8" t="s">
        <v>27</v>
      </c>
      <c r="H214" s="63" t="s">
        <v>28</v>
      </c>
    </row>
    <row r="215" spans="1:8" ht="18" x14ac:dyDescent="0.45">
      <c r="B215" s="73" t="s">
        <v>172</v>
      </c>
      <c r="C215" s="74"/>
      <c r="D215" s="109">
        <v>0.3</v>
      </c>
      <c r="E215" s="26">
        <v>0.2</v>
      </c>
      <c r="F215" s="26">
        <v>0.31</v>
      </c>
      <c r="G215" s="26">
        <v>0.33</v>
      </c>
      <c r="H215" s="75">
        <v>0.16</v>
      </c>
    </row>
    <row r="216" spans="1:8" ht="18" x14ac:dyDescent="0.45">
      <c r="B216" s="61" t="s">
        <v>173</v>
      </c>
      <c r="C216" s="43"/>
      <c r="D216" s="109">
        <v>0</v>
      </c>
      <c r="E216" s="26">
        <v>0.03</v>
      </c>
      <c r="F216" s="26">
        <v>0.06</v>
      </c>
      <c r="G216" s="26">
        <v>0.08</v>
      </c>
      <c r="H216" s="75">
        <v>0.03</v>
      </c>
    </row>
    <row r="217" spans="1:8" ht="18" x14ac:dyDescent="0.45">
      <c r="B217" s="7" t="s">
        <v>167</v>
      </c>
      <c r="C217" t="s">
        <v>174</v>
      </c>
    </row>
    <row r="218" spans="1:8" ht="18" x14ac:dyDescent="0.45">
      <c r="B218" s="7" t="s">
        <v>169</v>
      </c>
      <c r="C218" t="s">
        <v>175</v>
      </c>
    </row>
    <row r="219" spans="1:8" ht="18" x14ac:dyDescent="0.45">
      <c r="B219" s="4"/>
    </row>
    <row r="220" spans="1:8" ht="18" x14ac:dyDescent="0.45">
      <c r="A220" s="10" t="s">
        <v>21</v>
      </c>
      <c r="B220" s="4" t="s">
        <v>17</v>
      </c>
    </row>
    <row r="221" spans="1:8" ht="18" x14ac:dyDescent="0.45">
      <c r="B221" s="4" t="s">
        <v>38</v>
      </c>
      <c r="C221" s="55"/>
      <c r="F221" s="6"/>
    </row>
    <row r="222" spans="1:8" ht="18" x14ac:dyDescent="0.45">
      <c r="B222" s="18"/>
      <c r="C222" s="42"/>
      <c r="D222" s="95" t="s">
        <v>26</v>
      </c>
      <c r="E222" s="8" t="s">
        <v>27</v>
      </c>
      <c r="F222" s="63" t="s">
        <v>28</v>
      </c>
    </row>
    <row r="223" spans="1:8" ht="18" x14ac:dyDescent="0.45">
      <c r="B223" s="34" t="s">
        <v>176</v>
      </c>
      <c r="C223" s="41"/>
      <c r="D223" s="110">
        <v>0</v>
      </c>
      <c r="E223" s="27">
        <v>0</v>
      </c>
      <c r="F223" s="27">
        <v>0</v>
      </c>
    </row>
    <row r="224" spans="1:8" ht="18" x14ac:dyDescent="0.45">
      <c r="B224" s="34" t="s">
        <v>177</v>
      </c>
      <c r="C224" s="16"/>
      <c r="D224" s="110">
        <v>0</v>
      </c>
      <c r="E224" s="27">
        <v>0</v>
      </c>
      <c r="F224" s="27">
        <v>0</v>
      </c>
    </row>
    <row r="226" spans="1:6" ht="18" x14ac:dyDescent="0.45">
      <c r="A226" s="10" t="s">
        <v>21</v>
      </c>
      <c r="B226" s="4" t="s">
        <v>18</v>
      </c>
    </row>
    <row r="227" spans="1:6" ht="18" x14ac:dyDescent="0.45">
      <c r="A227" s="10"/>
      <c r="B227" s="4" t="s">
        <v>23</v>
      </c>
      <c r="C227" s="54"/>
    </row>
    <row r="228" spans="1:6" ht="18" x14ac:dyDescent="0.45">
      <c r="B228" s="142"/>
      <c r="C228" s="142"/>
      <c r="D228" s="142"/>
      <c r="E228" s="135" t="s">
        <v>178</v>
      </c>
      <c r="F228" s="136"/>
    </row>
    <row r="229" spans="1:6" ht="18" x14ac:dyDescent="0.45">
      <c r="B229" s="141" t="s">
        <v>179</v>
      </c>
      <c r="C229" s="141"/>
      <c r="D229" s="141"/>
      <c r="E229" s="137">
        <v>828</v>
      </c>
      <c r="F229" s="138"/>
    </row>
    <row r="230" spans="1:6" ht="18" x14ac:dyDescent="0.45">
      <c r="B230" s="141" t="s">
        <v>180</v>
      </c>
      <c r="C230" s="141"/>
      <c r="D230" s="141"/>
      <c r="E230" s="139">
        <v>5.6000000000000001E-2</v>
      </c>
      <c r="F230" s="140"/>
    </row>
    <row r="231" spans="1:6" ht="18" x14ac:dyDescent="0.45">
      <c r="B231" s="141" t="s">
        <v>181</v>
      </c>
      <c r="C231" s="141"/>
      <c r="D231" s="141"/>
      <c r="E231" s="137">
        <v>1976158</v>
      </c>
      <c r="F231" s="138"/>
    </row>
    <row r="233" spans="1:6" ht="15.75" customHeight="1" x14ac:dyDescent="0.45">
      <c r="A233" s="10" t="s">
        <v>21</v>
      </c>
      <c r="B233" s="4" t="s">
        <v>19</v>
      </c>
    </row>
    <row r="234" spans="1:6" ht="15.75" customHeight="1" x14ac:dyDescent="0.45">
      <c r="B234" s="4" t="s">
        <v>38</v>
      </c>
      <c r="C234" s="54"/>
      <c r="F234" s="6"/>
    </row>
    <row r="235" spans="1:6" ht="15.75" customHeight="1" x14ac:dyDescent="0.45">
      <c r="B235" s="208"/>
      <c r="C235" s="209"/>
      <c r="D235" s="210"/>
      <c r="E235" s="8" t="s">
        <v>27</v>
      </c>
      <c r="F235" s="63" t="s">
        <v>28</v>
      </c>
    </row>
    <row r="236" spans="1:6" ht="15.75" customHeight="1" x14ac:dyDescent="0.45">
      <c r="B236" s="211" t="s">
        <v>182</v>
      </c>
      <c r="C236" s="212"/>
      <c r="D236" s="213"/>
      <c r="E236" s="44" t="s">
        <v>183</v>
      </c>
      <c r="F236" s="44" t="s">
        <v>184</v>
      </c>
    </row>
    <row r="237" spans="1:6" ht="36" customHeight="1" x14ac:dyDescent="0.45">
      <c r="B237" s="211" t="s">
        <v>185</v>
      </c>
      <c r="C237" s="212"/>
      <c r="D237" s="213"/>
      <c r="E237" s="126" t="s">
        <v>186</v>
      </c>
      <c r="F237" s="125" t="s">
        <v>187</v>
      </c>
    </row>
    <row r="238" spans="1:6" ht="15.75" customHeight="1" x14ac:dyDescent="0.45">
      <c r="B238" s="214" t="s">
        <v>188</v>
      </c>
      <c r="C238" s="215"/>
      <c r="D238" s="216"/>
      <c r="E238" s="3" t="s">
        <v>189</v>
      </c>
      <c r="F238" s="62" t="s">
        <v>190</v>
      </c>
    </row>
    <row r="241" spans="1:5" ht="15.75" customHeight="1" x14ac:dyDescent="0.45">
      <c r="A241" s="10" t="s">
        <v>21</v>
      </c>
      <c r="B241" s="66" t="s">
        <v>191</v>
      </c>
    </row>
    <row r="242" spans="1:5" ht="15.75" customHeight="1" x14ac:dyDescent="0.45">
      <c r="B242" s="4" t="s">
        <v>38</v>
      </c>
      <c r="C242" s="54"/>
      <c r="E242" s="6" t="s">
        <v>192</v>
      </c>
    </row>
    <row r="243" spans="1:5" ht="15.75" customHeight="1" x14ac:dyDescent="0.45">
      <c r="B243" s="204"/>
      <c r="C243" s="204"/>
      <c r="D243" s="204"/>
      <c r="E243" s="8" t="s">
        <v>193</v>
      </c>
    </row>
    <row r="244" spans="1:5" ht="15.75" customHeight="1" x14ac:dyDescent="0.45">
      <c r="B244" s="205" t="s">
        <v>194</v>
      </c>
      <c r="C244" s="205"/>
      <c r="D244" s="205"/>
      <c r="E244" s="76">
        <v>107.472617</v>
      </c>
    </row>
    <row r="245" spans="1:5" ht="15.75" customHeight="1" x14ac:dyDescent="0.45">
      <c r="B245" s="205" t="s">
        <v>195</v>
      </c>
      <c r="C245" s="205"/>
      <c r="D245" s="205"/>
      <c r="E245" s="76">
        <v>5.4080000000000004</v>
      </c>
    </row>
    <row r="246" spans="1:5" ht="15.75" customHeight="1" x14ac:dyDescent="0.45">
      <c r="B246" s="205" t="s">
        <v>196</v>
      </c>
      <c r="C246" s="205"/>
      <c r="D246" s="205"/>
      <c r="E246" s="76">
        <v>24.938379999999999</v>
      </c>
    </row>
    <row r="247" spans="1:5" ht="15.75" customHeight="1" x14ac:dyDescent="0.45">
      <c r="B247" s="205" t="s">
        <v>197</v>
      </c>
      <c r="C247" s="205"/>
      <c r="D247" s="205"/>
      <c r="E247" s="76">
        <v>331.50799599999999</v>
      </c>
    </row>
    <row r="248" spans="1:5" ht="15.75" customHeight="1" thickBot="1" x14ac:dyDescent="0.5">
      <c r="B248" s="206" t="s">
        <v>198</v>
      </c>
      <c r="C248" s="206"/>
      <c r="D248" s="206"/>
      <c r="E248" s="77">
        <v>28.745954999999999</v>
      </c>
    </row>
    <row r="249" spans="1:5" ht="15.75" customHeight="1" thickTop="1" x14ac:dyDescent="0.45">
      <c r="B249" s="207" t="s">
        <v>199</v>
      </c>
      <c r="C249" s="207"/>
      <c r="D249" s="207"/>
      <c r="E249" s="78">
        <v>498.072948</v>
      </c>
    </row>
    <row r="250" spans="1:5" ht="15.75" customHeight="1" x14ac:dyDescent="0.45">
      <c r="B250" s="7" t="s">
        <v>100</v>
      </c>
      <c r="C250" t="s">
        <v>200</v>
      </c>
    </row>
  </sheetData>
  <mergeCells count="116">
    <mergeCell ref="B243:D243"/>
    <mergeCell ref="B244:D244"/>
    <mergeCell ref="B245:D245"/>
    <mergeCell ref="B246:D246"/>
    <mergeCell ref="B247:D247"/>
    <mergeCell ref="B248:D248"/>
    <mergeCell ref="B249:D249"/>
    <mergeCell ref="B235:D235"/>
    <mergeCell ref="B236:D236"/>
    <mergeCell ref="B237:D237"/>
    <mergeCell ref="B238:D238"/>
    <mergeCell ref="H127:I127"/>
    <mergeCell ref="H128:I128"/>
    <mergeCell ref="H129:I129"/>
    <mergeCell ref="H130:I130"/>
    <mergeCell ref="H131:I131"/>
    <mergeCell ref="H132:I132"/>
    <mergeCell ref="B127:C133"/>
    <mergeCell ref="B134:C136"/>
    <mergeCell ref="H126:I126"/>
    <mergeCell ref="F126:G126"/>
    <mergeCell ref="F127:G127"/>
    <mergeCell ref="F128:G128"/>
    <mergeCell ref="F129:G129"/>
    <mergeCell ref="F130:G130"/>
    <mergeCell ref="F131:G131"/>
    <mergeCell ref="F132:G132"/>
    <mergeCell ref="H133:I133"/>
    <mergeCell ref="G140:H140"/>
    <mergeCell ref="G141:H141"/>
    <mergeCell ref="G142:H142"/>
    <mergeCell ref="D147:D148"/>
    <mergeCell ref="E147:E148"/>
    <mergeCell ref="F147:F148"/>
    <mergeCell ref="G147:G148"/>
    <mergeCell ref="H147:H148"/>
    <mergeCell ref="F133:G133"/>
    <mergeCell ref="F134:G134"/>
    <mergeCell ref="F135:G135"/>
    <mergeCell ref="F136:G136"/>
    <mergeCell ref="B159:B161"/>
    <mergeCell ref="C168:H168"/>
    <mergeCell ref="D149:D150"/>
    <mergeCell ref="E149:E150"/>
    <mergeCell ref="F149:F150"/>
    <mergeCell ref="G149:G150"/>
    <mergeCell ref="H149:H150"/>
    <mergeCell ref="D151:D152"/>
    <mergeCell ref="E151:E152"/>
    <mergeCell ref="F151:F152"/>
    <mergeCell ref="G151:G152"/>
    <mergeCell ref="H151:H152"/>
    <mergeCell ref="L153:L154"/>
    <mergeCell ref="C154:K154"/>
    <mergeCell ref="I167:I168"/>
    <mergeCell ref="C187:D187"/>
    <mergeCell ref="C172:D172"/>
    <mergeCell ref="C173:D173"/>
    <mergeCell ref="C174:D174"/>
    <mergeCell ref="C175:D175"/>
    <mergeCell ref="C176:D176"/>
    <mergeCell ref="C177:D177"/>
    <mergeCell ref="B171:D171"/>
    <mergeCell ref="B172:B178"/>
    <mergeCell ref="B179:B181"/>
    <mergeCell ref="C178:D178"/>
    <mergeCell ref="C179:D179"/>
    <mergeCell ref="C180:D180"/>
    <mergeCell ref="C181:D181"/>
    <mergeCell ref="C182:D182"/>
    <mergeCell ref="C183:D183"/>
    <mergeCell ref="E184:E185"/>
    <mergeCell ref="F184:F185"/>
    <mergeCell ref="G184:G185"/>
    <mergeCell ref="E186:E188"/>
    <mergeCell ref="F186:F188"/>
    <mergeCell ref="G186:G188"/>
    <mergeCell ref="B197:C197"/>
    <mergeCell ref="B196:C196"/>
    <mergeCell ref="B203:E203"/>
    <mergeCell ref="B204:E204"/>
    <mergeCell ref="B205:E205"/>
    <mergeCell ref="C184:D184"/>
    <mergeCell ref="C185:D185"/>
    <mergeCell ref="C186:D186"/>
    <mergeCell ref="C189:D189"/>
    <mergeCell ref="B182:B190"/>
    <mergeCell ref="C190:D190"/>
    <mergeCell ref="C188:D188"/>
    <mergeCell ref="F203:G203"/>
    <mergeCell ref="F204:G204"/>
    <mergeCell ref="F205:G205"/>
    <mergeCell ref="E189:E190"/>
    <mergeCell ref="F189:F190"/>
    <mergeCell ref="G189:G190"/>
    <mergeCell ref="E228:F228"/>
    <mergeCell ref="E229:F229"/>
    <mergeCell ref="E230:F230"/>
    <mergeCell ref="E231:F231"/>
    <mergeCell ref="B229:D229"/>
    <mergeCell ref="B230:D230"/>
    <mergeCell ref="B231:D231"/>
    <mergeCell ref="B228:D228"/>
    <mergeCell ref="B206:E206"/>
    <mergeCell ref="B207:E207"/>
    <mergeCell ref="F206:G206"/>
    <mergeCell ref="F207:G207"/>
    <mergeCell ref="B109:B110"/>
    <mergeCell ref="B111:B112"/>
    <mergeCell ref="B74:B75"/>
    <mergeCell ref="B90:B91"/>
    <mergeCell ref="B92:B93"/>
    <mergeCell ref="B94:B98"/>
    <mergeCell ref="B85:C85"/>
    <mergeCell ref="B105:B106"/>
    <mergeCell ref="B107:B108"/>
  </mergeCells>
  <phoneticPr fontId="1"/>
  <hyperlinks>
    <hyperlink ref="A23" location="Social!A1" display="↑" xr:uid="{7FA245CF-20B1-4345-91DC-1F099FB88665}"/>
    <hyperlink ref="B2" location="Social!A23" display="Number of employees (nonconsolidated)" xr:uid="{72B2546D-14B0-43B3-A26A-794FF0747851}"/>
    <hyperlink ref="B4" location="Social!A62" display="Number of Employees by Region in FY2024 " xr:uid="{8C0A7868-1ABA-435C-ACC0-C92441194135}"/>
    <hyperlink ref="B5" location="Social!A71" display="Number of Management" xr:uid="{2E324640-AA57-4CCA-B961-8458583F4680}"/>
    <hyperlink ref="B6" location="Social!A80" display="Number of Executives" xr:uid="{E529BABC-5BB4-4D51-884D-C73EE09F7ADB}"/>
    <hyperlink ref="B10" location="Social!A124" display="Wage Levels" xr:uid="{88F9029F-65FE-4776-939F-543930D69DD5}"/>
    <hyperlink ref="B11" location="Social!A144" display="Working Hours and Ratio of Paid Leave Taken" xr:uid="{4C83E79A-E45A-47A1-BC03-1391D7A8C3CA}"/>
    <hyperlink ref="B12" location="Social!A156" display="Number of Persons Taking Childcare Leave" xr:uid="{26C01997-8E94-46C9-B852-6DAF0D358284}"/>
    <hyperlink ref="B13" location="Social!A163" display="Retention Rate of Returnees from Childcare Leave" xr:uid="{B195C463-8B0D-4465-91DC-6292FBD31E84}"/>
    <hyperlink ref="B14" location="Social!A170" display="Number of Persons Who Utilize Major Programs to Promote Work-Life-Balance" xr:uid="{EF3A7CF7-F30A-48B8-9132-1098FA7FF857}"/>
    <hyperlink ref="B15" location="Social!A193" display="Employment of People with Disabilities" xr:uid="{9FA66409-E156-45BB-8586-FB3BB770CE4C}"/>
    <hyperlink ref="B16" location="Social!A201" display="FY2024 Training Results" xr:uid="{1B7F834C-42E3-4ACB-8540-5B55AE01CD35}"/>
    <hyperlink ref="B17" location="Social!A212" display="Accident Rate (Accident Frequency)" xr:uid="{6742A6AC-4E41-40FE-AF82-E2D06A888689}"/>
    <hyperlink ref="B18" location="Social!A220" display="Number of Out of Operations, and Lost Work Days" xr:uid="{1451F0D9-8E35-4EFA-8CED-7C0D5448F601}"/>
    <hyperlink ref="B19" location="Social!A226" display="Employee Shareholding Association" xr:uid="{513BD9D7-6B31-41B5-A4AA-4FA595FA3227}"/>
    <hyperlink ref="B20" location="Social!A233" display="社会貢献活動実績" xr:uid="{E9A94781-49FF-47FF-ACDA-38FDF6002818}"/>
    <hyperlink ref="B21" location="Social!A241" display="Breakdown of Social Contribution Expenditures in FY2024" xr:uid="{56D92C53-7D2D-4DC6-ACF6-88D9E5ADCBA6}"/>
    <hyperlink ref="B3" location="Social!A37" display="Number of employees (consolidated)" xr:uid="{2AE48818-0F9E-412E-A485-2466CE5E8776}"/>
    <hyperlink ref="A37" location="Social!A1" display="↑" xr:uid="{1CCC6F31-6D8B-4328-9D15-1F4016427F4B}"/>
    <hyperlink ref="A62" location="Social!A1" display="↑" xr:uid="{462284FD-597D-46C4-9E48-60BB099E43C7}"/>
    <hyperlink ref="A71" location="Social!A1" display="↑" xr:uid="{FBF7994A-F43F-4145-9225-4C3A1B19F635}"/>
    <hyperlink ref="A80" location="Social!A1" display="↑" xr:uid="{EAF664E6-4697-4409-9325-351BA42A5493}"/>
    <hyperlink ref="A87" location="Social!A1" display="↑" xr:uid="{0B122B05-A81D-4A62-8DB5-0AE150D138B4}"/>
    <hyperlink ref="A102" location="Social!A1" display="↑" xr:uid="{FAE83E1A-AC32-428D-84D1-C6A45BC5D725}"/>
    <hyperlink ref="A114" location="Social!A1" display="↑" xr:uid="{9F57D4D2-0469-4FDF-A6B5-511A296B0B67}"/>
    <hyperlink ref="A124" location="Social!A1" display="↑" xr:uid="{999C5975-F6D2-4480-807C-17C3A0CC8219}"/>
    <hyperlink ref="A144" location="Social!A1" display="↑" xr:uid="{69062E72-1C2A-492D-A310-E462FBDFFF65}"/>
    <hyperlink ref="A156" location="Social!A1" display="↑" xr:uid="{8187AACF-F9D0-487D-B46C-D0D533AE51A2}"/>
    <hyperlink ref="A163" location="Social!A1" display="↑" xr:uid="{D8B9555D-DBA4-4176-939B-44C8D1E5F44E}"/>
    <hyperlink ref="A170" location="Social!A1" display="↑" xr:uid="{D730152B-977C-448B-B7D5-1FA250141EF5}"/>
    <hyperlink ref="A193" location="Social!A1" display="↑" xr:uid="{5B89FFE9-03E8-4634-A324-A8C266D54602}"/>
    <hyperlink ref="A201" location="Social!A1" display="↑" xr:uid="{FE29F3E7-3752-4A84-9C3A-34D6020F02DE}"/>
    <hyperlink ref="A212" location="Social!A1" display="↑" xr:uid="{3638F019-D61F-4620-99FA-3D0BE239B173}"/>
    <hyperlink ref="A220" location="Social!A1" display="↑" xr:uid="{FAC49CF2-6A2E-4114-BD17-576CD1284CDC}"/>
    <hyperlink ref="A226" location="Social!A1" display="↑" xr:uid="{12FC0333-D5FC-4349-A9E1-301354903084}"/>
    <hyperlink ref="A233" location="Social!A1" display="↑" xr:uid="{F4C69801-1466-41A1-B9C0-56477D24F1BC}"/>
    <hyperlink ref="A241" location="Social!A1" display="↑" xr:uid="{30C73E88-56FF-406C-BB60-2C4B02FC3986}"/>
    <hyperlink ref="B9" location="Social!A114" display="Number of Mid-Career Employees" xr:uid="{FF9DEF66-300F-4CE5-83F9-340154303C15}"/>
    <hyperlink ref="B8" location="Social!A102" display="Number of New Graduates Hired" xr:uid="{3D9848D1-9288-40EA-B2FA-6A03B5F7C0FA}"/>
    <hyperlink ref="B7" location="Social!A87" display="Employee Composition" xr:uid="{E88C94B3-1895-4973-96EC-9594EA25B884}"/>
  </hyperlinks>
  <pageMargins left="0.7" right="0.7" top="0.75" bottom="0.75" header="0.3" footer="0.3"/>
  <pageSetup paperSize="8" fitToWidth="0" fitToHeight="0" orientation="portrait" verticalDpi="1200" r:id="rId1"/>
  <ignoredErrors>
    <ignoredError sqref="H96 D96:G9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3b1e30-c83f-4e8c-9416-db605b1354b0">
      <Terms xmlns="http://schemas.microsoft.com/office/infopath/2007/PartnerControls"/>
    </lcf76f155ced4ddcb4097134ff3c332f>
    <TaxCatchAll xmlns="91054098-1b6c-45d5-ae1c-3f1256a142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EEB7482DCFAB4991D1AECCC4D38BDB" ma:contentTypeVersion="10" ma:contentTypeDescription="Create a new document." ma:contentTypeScope="" ma:versionID="a433221cb792b2138ca68e5dac5826c0">
  <xsd:schema xmlns:xsd="http://www.w3.org/2001/XMLSchema" xmlns:xs="http://www.w3.org/2001/XMLSchema" xmlns:p="http://schemas.microsoft.com/office/2006/metadata/properties" xmlns:ns2="663b1e30-c83f-4e8c-9416-db605b1354b0" xmlns:ns3="91054098-1b6c-45d5-ae1c-3f1256a142e3" targetNamespace="http://schemas.microsoft.com/office/2006/metadata/properties" ma:root="true" ma:fieldsID="68ff79e26e942d6e31f6a302497337dd" ns2:_="" ns3:_="">
    <xsd:import namespace="663b1e30-c83f-4e8c-9416-db605b1354b0"/>
    <xsd:import namespace="91054098-1b6c-45d5-ae1c-3f1256a142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b1e30-c83f-4e8c-9416-db605b135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c8b0866-0671-4fe1-8664-2e5d80f3ed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054098-1b6c-45d5-ae1c-3f1256a142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8633dec-6e8f-4809-b00e-e585e769981a}" ma:internalName="TaxCatchAll" ma:showField="CatchAllData" ma:web="91054098-1b6c-45d5-ae1c-3f1256a142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E7A89D-38F9-4451-9A73-FC06DCD1262C}">
  <ds:schemaRefs>
    <ds:schemaRef ds:uri="http://schemas.microsoft.com/sharepoint/v3/contenttype/forms"/>
  </ds:schemaRefs>
</ds:datastoreItem>
</file>

<file path=customXml/itemProps2.xml><?xml version="1.0" encoding="utf-8"?>
<ds:datastoreItem xmlns:ds="http://schemas.openxmlformats.org/officeDocument/2006/customXml" ds:itemID="{69C03282-92EE-40B2-8661-152CAE627838}">
  <ds:schemaRefs>
    <ds:schemaRef ds:uri="http://schemas.microsoft.com/office/2006/metadata/properties"/>
    <ds:schemaRef ds:uri="http://schemas.microsoft.com/office/infopath/2007/PartnerControls"/>
    <ds:schemaRef ds:uri="663b1e30-c83f-4e8c-9416-db605b1354b0"/>
    <ds:schemaRef ds:uri="91054098-1b6c-45d5-ae1c-3f1256a142e3"/>
  </ds:schemaRefs>
</ds:datastoreItem>
</file>

<file path=customXml/itemProps3.xml><?xml version="1.0" encoding="utf-8"?>
<ds:datastoreItem xmlns:ds="http://schemas.openxmlformats.org/officeDocument/2006/customXml" ds:itemID="{A2AC6B32-0375-4757-9D0C-631D35A8B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b1e30-c83f-4e8c-9416-db605b1354b0"/>
    <ds:schemaRef ds:uri="91054098-1b6c-45d5-ae1c-3f1256a14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2025-07-11T06:44:44Z</dcterms:created>
  <dcterms:modified xsi:type="dcterms:W3CDTF">2025-08-22T06:13:44Z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0x010100F6EEB7482DCFAB4991D1AECCC4D38BDB</vt:lpwstr>
  </property>
  <property fmtid="{D5CDD505-2E9C-101B-9397-08002B2CF9AE}" pid="3" name="MediaServiceImageTags">
    <vt:lpwstr/>
  </property>
</Properties>
</file>